
<file path=[Content_Types].xml><?xml version="1.0" encoding="utf-8"?>
<Types xmlns="http://schemas.openxmlformats.org/package/2006/content-types">
  <Default Extension="xml" ContentType="application/xml"/>
  <Default Extension="bin" ContentType="application/vnd.openxmlformats-officedocument.spreadsheetml.printerSettings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9년1월/"/>
    </mc:Choice>
  </mc:AlternateContent>
  <bookViews>
    <workbookView xWindow="0" yWindow="460" windowWidth="25600" windowHeight="14420" tabRatio="762"/>
  </bookViews>
  <sheets>
    <sheet name="2018년도" sheetId="20" r:id="rId1"/>
    <sheet name="1월" sheetId="33" r:id="rId2"/>
    <sheet name="2월" sheetId="34" r:id="rId3"/>
    <sheet name="3월" sheetId="35" r:id="rId4"/>
    <sheet name="4월" sheetId="36" r:id="rId5"/>
    <sheet name="5월" sheetId="37" r:id="rId6"/>
    <sheet name="6월" sheetId="38" r:id="rId7"/>
    <sheet name="7월" sheetId="39" r:id="rId8"/>
    <sheet name="8월" sheetId="40" r:id="rId9"/>
    <sheet name="9월" sheetId="41" r:id="rId10"/>
    <sheet name="10월" sheetId="42" r:id="rId11"/>
    <sheet name="11월" sheetId="43" r:id="rId12"/>
    <sheet name="12월" sheetId="44" r:id="rId13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38" i="20" l="1"/>
  <c r="B6" i="44"/>
  <c r="D18" i="44"/>
  <c r="D19" i="44"/>
  <c r="B27" i="44"/>
  <c r="B6" i="43"/>
  <c r="D15" i="43"/>
  <c r="D16" i="43"/>
  <c r="B24" i="43"/>
  <c r="B10" i="42"/>
  <c r="D27" i="42"/>
  <c r="D28" i="42"/>
  <c r="B36" i="42"/>
  <c r="B7" i="41"/>
  <c r="D13" i="41"/>
  <c r="D14" i="41"/>
  <c r="B22" i="41"/>
  <c r="B7" i="40"/>
  <c r="D14" i="40"/>
  <c r="D15" i="40"/>
  <c r="B23" i="40"/>
  <c r="B7" i="39"/>
  <c r="D13" i="39"/>
  <c r="D14" i="39"/>
  <c r="B22" i="39"/>
  <c r="B7" i="38"/>
  <c r="D13" i="38"/>
  <c r="D14" i="38"/>
  <c r="B22" i="38"/>
  <c r="B7" i="37"/>
  <c r="D13" i="37"/>
  <c r="D14" i="37"/>
  <c r="B22" i="37"/>
  <c r="B7" i="36"/>
  <c r="D22" i="36"/>
  <c r="D23" i="36"/>
  <c r="B31" i="36"/>
  <c r="B7" i="35"/>
  <c r="D13" i="35"/>
  <c r="D14" i="35"/>
  <c r="B22" i="35"/>
  <c r="D12" i="34"/>
  <c r="B7" i="34"/>
  <c r="D13" i="34"/>
  <c r="B21" i="34"/>
  <c r="P24" i="20"/>
  <c r="B7" i="33"/>
  <c r="D23" i="33"/>
  <c r="D24" i="33"/>
  <c r="B32" i="33"/>
  <c r="O48" i="20"/>
  <c r="J57" i="20"/>
  <c r="H57" i="20"/>
  <c r="K57" i="20"/>
  <c r="D53" i="20"/>
  <c r="B53" i="20"/>
  <c r="E53" i="20"/>
  <c r="P32" i="20"/>
  <c r="P33" i="20"/>
  <c r="P34" i="20"/>
  <c r="P35" i="20"/>
  <c r="P36" i="20"/>
  <c r="P37" i="20"/>
  <c r="P39" i="20"/>
  <c r="P13" i="20"/>
  <c r="P14" i="20"/>
  <c r="P15" i="20"/>
  <c r="P16" i="20"/>
  <c r="P17" i="20"/>
  <c r="P18" i="20"/>
  <c r="P19" i="20"/>
  <c r="P20" i="20"/>
  <c r="P21" i="20"/>
  <c r="P22" i="20"/>
  <c r="P23" i="20"/>
  <c r="P25" i="20"/>
  <c r="P26" i="20"/>
  <c r="P27" i="20"/>
  <c r="P28" i="20"/>
  <c r="P29" i="20"/>
  <c r="P30" i="20"/>
  <c r="P31" i="20"/>
  <c r="P12" i="20"/>
  <c r="P5" i="20"/>
  <c r="P6" i="20"/>
  <c r="P7" i="20"/>
  <c r="P8" i="20"/>
  <c r="P9" i="20"/>
  <c r="P10" i="20"/>
  <c r="P4" i="20"/>
  <c r="E40" i="20"/>
  <c r="F40" i="20"/>
  <c r="G40" i="20"/>
  <c r="H40" i="20"/>
  <c r="I40" i="20"/>
  <c r="J40" i="20"/>
  <c r="K40" i="20"/>
  <c r="L40" i="20"/>
  <c r="M40" i="20"/>
  <c r="N40" i="20"/>
  <c r="O40" i="20"/>
  <c r="E11" i="20"/>
  <c r="F11" i="20"/>
  <c r="G11" i="20"/>
  <c r="H11" i="20"/>
  <c r="I11" i="20"/>
  <c r="J11" i="20"/>
  <c r="K11" i="20"/>
  <c r="L11" i="20"/>
  <c r="M11" i="20"/>
  <c r="N11" i="20"/>
  <c r="O11" i="20"/>
  <c r="D40" i="20"/>
  <c r="E41" i="20"/>
  <c r="E42" i="20"/>
  <c r="Q39" i="20"/>
  <c r="Q21" i="20"/>
  <c r="P40" i="20"/>
  <c r="P11" i="20"/>
  <c r="N41" i="20"/>
  <c r="O41" i="20"/>
  <c r="M41" i="20"/>
  <c r="L41" i="20"/>
  <c r="K41" i="20"/>
  <c r="J41" i="20"/>
  <c r="I41" i="20"/>
  <c r="H41" i="20"/>
  <c r="G41" i="20"/>
  <c r="F41" i="20"/>
  <c r="F42" i="20"/>
  <c r="G42" i="20"/>
  <c r="H42" i="20"/>
  <c r="I42" i="20"/>
  <c r="J42" i="20"/>
  <c r="K42" i="20"/>
  <c r="L42" i="20"/>
  <c r="M42" i="20"/>
  <c r="N42" i="20"/>
  <c r="O42" i="20"/>
  <c r="P41" i="20"/>
  <c r="D11" i="20"/>
  <c r="D41" i="20"/>
</calcChain>
</file>

<file path=xl/comments1.xml><?xml version="1.0" encoding="utf-8"?>
<comments xmlns="http://schemas.openxmlformats.org/spreadsheetml/2006/main">
  <authors>
    <author>Microsoft Office 사용자</author>
  </authors>
  <commentList>
    <comment ref="G9" authorId="0">
      <text>
        <r>
          <rPr>
            <b/>
            <sz val="11"/>
            <color indexed="81"/>
            <rFont val="ＭＳ Ｐゴシック"/>
            <family val="2"/>
            <charset val="128"/>
          </rPr>
          <t>개최학교 창원대 지원금</t>
        </r>
      </text>
    </comment>
    <comment ref="M9" authorId="0">
      <text>
        <r>
          <rPr>
            <b/>
            <sz val="11"/>
            <color indexed="81"/>
            <rFont val="ＭＳ Ｐゴシック"/>
            <family val="2"/>
            <charset val="128"/>
          </rPr>
          <t>민주화운동기념사업회 184.5만원, 서울대 사회발전연구소 100만원</t>
        </r>
      </text>
    </comment>
    <comment ref="D15" authorId="0">
      <text>
        <r>
          <rPr>
            <b/>
            <sz val="11"/>
            <color indexed="81"/>
            <rFont val="ＭＳ Ｐゴシック"/>
            <family val="2"/>
            <charset val="128"/>
          </rPr>
          <t>2018 운영위 상견례 식사</t>
        </r>
      </text>
    </comment>
    <comment ref="J21" authorId="0">
      <text>
        <r>
          <rPr>
            <b/>
            <sz val="11"/>
            <color indexed="81"/>
            <rFont val="ＭＳ Ｐゴシック"/>
            <family val="2"/>
            <charset val="128"/>
          </rPr>
          <t>기관공인인증서 발급</t>
        </r>
      </text>
    </comment>
    <comment ref="O22" authorId="0">
      <text>
        <r>
          <rPr>
            <b/>
            <sz val="11"/>
            <color indexed="81"/>
            <rFont val="ＭＳ Ｐゴシック"/>
            <family val="2"/>
            <charset val="128"/>
          </rPr>
          <t>연구재단 지원금 반납: 1700원 + 수수료 500원</t>
        </r>
      </text>
    </comment>
    <comment ref="H24" authorId="0">
      <text>
        <r>
          <rPr>
            <b/>
            <sz val="11"/>
            <color indexed="81"/>
            <rFont val="ＭＳ Ｐゴシック"/>
            <family val="2"/>
            <charset val="128"/>
          </rPr>
          <t>강서양천민중의집 후원</t>
        </r>
      </text>
    </comment>
    <comment ref="M24" authorId="0">
      <text>
        <r>
          <rPr>
            <b/>
            <sz val="11"/>
            <color indexed="81"/>
            <rFont val="ＭＳ Ｐゴシック"/>
            <family val="2"/>
            <charset val="128"/>
          </rPr>
          <t>평등사회노동교육원 후원</t>
        </r>
      </text>
    </comment>
    <comment ref="N24" authorId="0">
      <text>
        <r>
          <rPr>
            <b/>
            <sz val="11"/>
            <color indexed="81"/>
            <rFont val="ＭＳ Ｐゴシック"/>
            <family val="2"/>
            <charset val="128"/>
          </rPr>
          <t>노동자역사 한내 기부</t>
        </r>
      </text>
    </comment>
    <comment ref="F25" authorId="0">
      <text>
        <r>
          <rPr>
            <b/>
            <sz val="11"/>
            <color indexed="81"/>
            <rFont val="ＭＳ Ｐゴシック"/>
            <family val="2"/>
            <charset val="128"/>
          </rPr>
          <t>근조화환</t>
        </r>
      </text>
    </comment>
    <comment ref="I25" authorId="0">
      <text>
        <r>
          <rPr>
            <b/>
            <sz val="11"/>
            <color indexed="81"/>
            <rFont val="ＭＳ Ｐゴシック"/>
            <family val="2"/>
            <charset val="128"/>
          </rPr>
          <t>근조화환</t>
        </r>
      </text>
    </comment>
    <comment ref="D33" authorId="0">
      <text>
        <r>
          <rPr>
            <b/>
            <sz val="11"/>
            <color indexed="81"/>
            <rFont val="ＭＳ Ｐゴシック"/>
            <family val="2"/>
            <charset val="128"/>
          </rPr>
          <t>난방기기 대여</t>
        </r>
      </text>
    </comment>
  </commentList>
</comments>
</file>

<file path=xl/comments2.xml><?xml version="1.0" encoding="utf-8"?>
<comments xmlns="http://schemas.openxmlformats.org/spreadsheetml/2006/main">
  <authors>
    <author>Microsoft Office 사용자</author>
  </authors>
  <commentList>
    <comment ref="D9" authorId="0">
      <text>
        <r>
          <rPr>
            <b/>
            <sz val="11"/>
            <color indexed="81"/>
            <rFont val="ＭＳ Ｐゴシック"/>
            <family val="2"/>
            <charset val="128"/>
          </rPr>
          <t>회의장소비: 60,100
송년회 회식: 492,000</t>
        </r>
      </text>
    </comment>
    <comment ref="D10" authorId="0">
      <text>
        <r>
          <rPr>
            <b/>
            <sz val="11"/>
            <color indexed="81"/>
            <rFont val="ＭＳ Ｐゴシック"/>
            <family val="2"/>
            <charset val="128"/>
          </rPr>
          <t>환급금 1,700원
수수료 500원</t>
        </r>
      </text>
    </comment>
  </commentList>
</comments>
</file>

<file path=xl/sharedStrings.xml><?xml version="1.0" encoding="utf-8"?>
<sst xmlns="http://schemas.openxmlformats.org/spreadsheetml/2006/main" count="415" uniqueCount="206">
  <si>
    <t>1월</t>
  </si>
  <si>
    <t>2월</t>
  </si>
  <si>
    <t>3월</t>
  </si>
  <si>
    <t>4월</t>
    <phoneticPr fontId="4" type="noConversion"/>
  </si>
  <si>
    <t>6월</t>
    <phoneticPr fontId="4" type="noConversion"/>
  </si>
  <si>
    <t>8월</t>
    <phoneticPr fontId="4" type="noConversion"/>
  </si>
  <si>
    <t>10월</t>
    <phoneticPr fontId="4" type="noConversion"/>
  </si>
  <si>
    <t>11월</t>
    <phoneticPr fontId="4" type="noConversion"/>
  </si>
  <si>
    <t>수익사업</t>
    <phoneticPr fontId="4" type="noConversion"/>
  </si>
  <si>
    <t>사회학인세</t>
  </si>
  <si>
    <t>회비사업</t>
    <phoneticPr fontId="4" type="noConversion"/>
  </si>
  <si>
    <t>회비</t>
  </si>
  <si>
    <t>계</t>
  </si>
  <si>
    <t>수입계</t>
    <phoneticPr fontId="4" type="noConversion"/>
  </si>
  <si>
    <t>지출</t>
    <phoneticPr fontId="4" type="noConversion"/>
  </si>
  <si>
    <t>인건비</t>
    <phoneticPr fontId="4" type="noConversion"/>
  </si>
  <si>
    <t>연구간사비</t>
    <phoneticPr fontId="4" type="noConversion"/>
  </si>
  <si>
    <t>운영위원회 회의비</t>
  </si>
  <si>
    <t>학술단체협의회회비</t>
    <phoneticPr fontId="4" type="noConversion"/>
  </si>
  <si>
    <t>공과금(전화,인터넷등)</t>
  </si>
  <si>
    <t>우편료 및 운송비</t>
  </si>
  <si>
    <t>수수료</t>
  </si>
  <si>
    <t>잡화/소모품</t>
    <phoneticPr fontId="4" type="noConversion"/>
  </si>
  <si>
    <t>학술행사-다과</t>
  </si>
  <si>
    <t>학술행사-문구</t>
  </si>
  <si>
    <t>학술행사-주차료</t>
  </si>
  <si>
    <t>학술행사-장소료</t>
  </si>
  <si>
    <t>학술행사-발표비,토론비,강연비</t>
    <phoneticPr fontId="4" type="noConversion"/>
  </si>
  <si>
    <t xml:space="preserve">학술행사-행사인건비 </t>
    <phoneticPr fontId="4" type="noConversion"/>
  </si>
  <si>
    <t>학술행사-자료집비</t>
  </si>
  <si>
    <t>지출계</t>
    <phoneticPr fontId="4" type="noConversion"/>
  </si>
  <si>
    <t>기금내역</t>
    <phoneticPr fontId="4" type="noConversion"/>
  </si>
  <si>
    <t>기금지출</t>
    <phoneticPr fontId="4" type="noConversion"/>
  </si>
  <si>
    <t>잔액</t>
    <phoneticPr fontId="4" type="noConversion"/>
  </si>
  <si>
    <t>총 잔액</t>
    <phoneticPr fontId="2" type="noConversion"/>
  </si>
  <si>
    <t>편집위 잔액</t>
    <phoneticPr fontId="2" type="noConversion"/>
  </si>
  <si>
    <t>학술행사-잡화</t>
    <phoneticPr fontId="2" type="noConversion"/>
  </si>
  <si>
    <t>문구/기자재/복사</t>
    <phoneticPr fontId="4" type="noConversion"/>
  </si>
  <si>
    <t>학술행사-현수막, 포스터</t>
    <phoneticPr fontId="2" type="noConversion"/>
  </si>
  <si>
    <t>기타</t>
    <phoneticPr fontId="2" type="noConversion"/>
  </si>
  <si>
    <t>학술행사-복사/우편발송</t>
    <phoneticPr fontId="2" type="noConversion"/>
  </si>
  <si>
    <t>7월</t>
    <phoneticPr fontId="4" type="noConversion"/>
  </si>
  <si>
    <t>12월</t>
    <phoneticPr fontId="4" type="noConversion"/>
  </si>
  <si>
    <t>항목별합계</t>
    <phoneticPr fontId="2" type="noConversion"/>
  </si>
  <si>
    <t>통장이자</t>
    <phoneticPr fontId="4" type="noConversion"/>
  </si>
  <si>
    <t>간사인건비</t>
    <phoneticPr fontId="4" type="noConversion"/>
  </si>
  <si>
    <t>관리비</t>
    <phoneticPr fontId="4" type="noConversion"/>
  </si>
  <si>
    <t>홈페이지관리 및 뉴스레터</t>
    <phoneticPr fontId="4" type="noConversion"/>
  </si>
  <si>
    <t>학술행사-식사</t>
    <phoneticPr fontId="4" type="noConversion"/>
  </si>
  <si>
    <t>비축금 잔액</t>
    <phoneticPr fontId="2" type="noConversion"/>
  </si>
  <si>
    <t>5월</t>
    <phoneticPr fontId="4" type="noConversion"/>
  </si>
  <si>
    <t>9월</t>
    <phoneticPr fontId="4" type="noConversion"/>
  </si>
  <si>
    <t>수입</t>
    <phoneticPr fontId="2" type="noConversion"/>
  </si>
  <si>
    <t>이월금</t>
    <phoneticPr fontId="2" type="noConversion"/>
  </si>
  <si>
    <t>전년도이월금</t>
    <phoneticPr fontId="2" type="noConversion"/>
  </si>
  <si>
    <t>학술행사등록비</t>
    <phoneticPr fontId="2" type="noConversion"/>
  </si>
  <si>
    <t>이자</t>
    <phoneticPr fontId="4" type="noConversion"/>
  </si>
  <si>
    <t>학회운영
관리비</t>
    <phoneticPr fontId="4" type="noConversion"/>
  </si>
  <si>
    <t>운영위 잔액</t>
    <phoneticPr fontId="2" type="noConversion"/>
  </si>
  <si>
    <t>기금잔액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</si>
  <si>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</si>
  <si>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</si>
  <si>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</si>
  <si>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</si>
  <si>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</si>
  <si>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일반사업</t>
    <phoneticPr fontId="2" type="noConversion"/>
  </si>
  <si>
    <t>학술대회</t>
    <phoneticPr fontId="2" type="noConversion"/>
  </si>
  <si>
    <t>총잔액</t>
    <phoneticPr fontId="2" type="noConversion"/>
  </si>
  <si>
    <t>당월소계</t>
    <phoneticPr fontId="2" type="noConversion"/>
  </si>
  <si>
    <t>홈페이지 관리비</t>
    <phoneticPr fontId="2" type="noConversion"/>
  </si>
  <si>
    <t>학술행사-동영상촬영비</t>
    <phoneticPr fontId="2" type="noConversion"/>
  </si>
  <si>
    <t>학회발전기금</t>
    <phoneticPr fontId="2" type="noConversion"/>
  </si>
  <si>
    <t>김진균기념사업회기부금</t>
    <phoneticPr fontId="2" type="noConversion"/>
  </si>
  <si>
    <t>수입</t>
    <phoneticPr fontId="2" type="noConversion"/>
  </si>
  <si>
    <t>지출</t>
    <phoneticPr fontId="2" type="noConversion"/>
  </si>
  <si>
    <t>잔액</t>
    <phoneticPr fontId="2" type="noConversion"/>
  </si>
  <si>
    <t>게재료</t>
    <phoneticPr fontId="2" type="noConversion"/>
  </si>
  <si>
    <t>예금 이자</t>
    <phoneticPr fontId="2" type="noConversion"/>
  </si>
  <si>
    <t>서평 도서 구입</t>
    <phoneticPr fontId="2" type="noConversion"/>
  </si>
  <si>
    <t>한국연구재단 지원</t>
    <phoneticPr fontId="2" type="noConversion"/>
  </si>
  <si>
    <t>심사&amp;서평비</t>
    <phoneticPr fontId="2" type="noConversion"/>
  </si>
  <si>
    <t>수입계</t>
    <phoneticPr fontId="2" type="noConversion"/>
  </si>
  <si>
    <t>지출계</t>
    <phoneticPr fontId="2" type="noConversion"/>
  </si>
  <si>
    <t>간사활동비</t>
    <phoneticPr fontId="2" type="noConversion"/>
  </si>
  <si>
    <t>편집위원회 회의비, 교통비</t>
    <phoneticPr fontId="2" type="noConversion"/>
  </si>
  <si>
    <t>기금 잔액</t>
    <phoneticPr fontId="4" type="noConversion"/>
  </si>
  <si>
    <t>학회발전기금</t>
    <phoneticPr fontId="4" type="noConversion"/>
  </si>
  <si>
    <t>전세금</t>
    <phoneticPr fontId="2" type="noConversion"/>
  </si>
  <si>
    <t>총계</t>
    <phoneticPr fontId="4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</si>
  <si>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</si>
  <si>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</si>
  <si>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</si>
  <si>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</si>
  <si>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</si>
  <si>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연대사업</t>
    <phoneticPr fontId="2" type="noConversion"/>
  </si>
  <si>
    <t>2018년 1월 회계</t>
    <phoneticPr fontId="2" type="noConversion"/>
  </si>
  <si>
    <t>2018년 1월말 기준 기금상황</t>
    <phoneticPr fontId="4" type="noConversion"/>
  </si>
  <si>
    <t>2018년도 비판사회학회 회계 내역</t>
    <phoneticPr fontId="2" type="noConversion"/>
  </si>
  <si>
    <t>등록비</t>
    <phoneticPr fontId="2" type="noConversion"/>
  </si>
  <si>
    <t>특별회비</t>
    <phoneticPr fontId="2" type="noConversion"/>
  </si>
  <si>
    <t>이사회 점심식사</t>
    <phoneticPr fontId="2" type="noConversion"/>
  </si>
  <si>
    <t>총회 저녁식사</t>
    <phoneticPr fontId="2" type="noConversion"/>
  </si>
  <si>
    <t>운영위 상견례 식사</t>
    <phoneticPr fontId="2" type="noConversion"/>
  </si>
  <si>
    <t>총회-문진 및 상패</t>
    <phoneticPr fontId="2" type="noConversion"/>
  </si>
  <si>
    <t>총회-상금</t>
    <phoneticPr fontId="2" type="noConversion"/>
  </si>
  <si>
    <t>학술행사-자료집</t>
    <phoneticPr fontId="2" type="noConversion"/>
  </si>
  <si>
    <t>학술행사-현수막</t>
    <phoneticPr fontId="2" type="noConversion"/>
  </si>
  <si>
    <t>학술행사-문구</t>
    <phoneticPr fontId="2" type="noConversion"/>
  </si>
  <si>
    <t>학술행사-다과</t>
    <phoneticPr fontId="2" type="noConversion"/>
  </si>
  <si>
    <t>학술행사-발표자생수</t>
    <phoneticPr fontId="2" type="noConversion"/>
  </si>
  <si>
    <t>학술행사-난방기대여</t>
    <phoneticPr fontId="2" type="noConversion"/>
  </si>
  <si>
    <t>학술행사-발표비</t>
    <phoneticPr fontId="2" type="noConversion"/>
  </si>
  <si>
    <t>학회지발송비(116호)</t>
    <phoneticPr fontId="2" type="noConversion"/>
  </si>
  <si>
    <t>2018년 12월말 기준 기금상황</t>
    <phoneticPr fontId="4" type="noConversion"/>
  </si>
  <si>
    <t>2018년도 경제와 사회 회계 내역(편집비)</t>
    <phoneticPr fontId="2" type="noConversion"/>
  </si>
  <si>
    <t>2018년</t>
    <phoneticPr fontId="4" type="noConversion"/>
  </si>
  <si>
    <t>동계워크숍 및 총회
총비용
: 2,019,510</t>
    <phoneticPr fontId="2" type="noConversion"/>
  </si>
  <si>
    <t>2018년 2월 회계</t>
    <phoneticPr fontId="2" type="noConversion"/>
  </si>
  <si>
    <t>2018년 2월말 기준 기금상황</t>
    <phoneticPr fontId="4" type="noConversion"/>
  </si>
  <si>
    <t>운영위 회의비</t>
    <phoneticPr fontId="2" type="noConversion"/>
  </si>
  <si>
    <t>2018년 3월 회계</t>
    <phoneticPr fontId="2" type="noConversion"/>
  </si>
  <si>
    <t>2018년 3월말 기준 기금상황</t>
    <phoneticPr fontId="4" type="noConversion"/>
  </si>
  <si>
    <t>퇴직금 적립</t>
    <phoneticPr fontId="2" type="noConversion"/>
  </si>
  <si>
    <t>근조화환</t>
    <phoneticPr fontId="2" type="noConversion"/>
  </si>
  <si>
    <t>2018년 4월 회계</t>
    <phoneticPr fontId="2" type="noConversion"/>
  </si>
  <si>
    <t>이자</t>
    <phoneticPr fontId="2" type="noConversion"/>
  </si>
  <si>
    <t>경제와사회 발송비</t>
    <phoneticPr fontId="2" type="noConversion"/>
  </si>
  <si>
    <t>2018년 4월말 기준 기금상황</t>
    <phoneticPr fontId="4" type="noConversion"/>
  </si>
  <si>
    <t>인건비</t>
    <phoneticPr fontId="2" type="noConversion"/>
  </si>
  <si>
    <t>택배비</t>
    <phoneticPr fontId="2" type="noConversion"/>
  </si>
  <si>
    <t>2018년 5월 회계</t>
    <phoneticPr fontId="2" type="noConversion"/>
  </si>
  <si>
    <t>2018년 5월말 기준 기금상황</t>
    <phoneticPr fontId="4" type="noConversion"/>
  </si>
  <si>
    <t>창원대 지원금</t>
    <phoneticPr fontId="2" type="noConversion"/>
  </si>
  <si>
    <t>웹포스터 제작 및 인쇄</t>
    <phoneticPr fontId="2" type="noConversion"/>
  </si>
  <si>
    <t>숙박료</t>
    <phoneticPr fontId="2" type="noConversion"/>
  </si>
  <si>
    <t>점심 및 저녁 식비</t>
    <phoneticPr fontId="2" type="noConversion"/>
  </si>
  <si>
    <t>자료집</t>
    <phoneticPr fontId="2" type="noConversion"/>
  </si>
  <si>
    <t>현수막</t>
    <phoneticPr fontId="2" type="noConversion"/>
  </si>
  <si>
    <t>다과비</t>
    <phoneticPr fontId="2" type="noConversion"/>
  </si>
  <si>
    <t>강서양천민중의집 후원주점</t>
    <phoneticPr fontId="2" type="noConversion"/>
  </si>
  <si>
    <t>익일 점심 식비</t>
    <phoneticPr fontId="2" type="noConversion"/>
  </si>
  <si>
    <t>발표토론(교통)비</t>
    <phoneticPr fontId="2" type="noConversion"/>
  </si>
  <si>
    <t>2018년 6월 회계</t>
    <phoneticPr fontId="2" type="noConversion"/>
  </si>
  <si>
    <t>2018년 6월말 기준 기금상황</t>
    <phoneticPr fontId="4" type="noConversion"/>
  </si>
  <si>
    <t>38,445,570(+1,049,923)</t>
    <phoneticPr fontId="2" type="noConversion"/>
  </si>
  <si>
    <t>사무용품</t>
    <phoneticPr fontId="2" type="noConversion"/>
  </si>
  <si>
    <t>근조화환</t>
    <phoneticPr fontId="2" type="noConversion"/>
  </si>
  <si>
    <t>이자</t>
    <phoneticPr fontId="2" type="noConversion"/>
  </si>
  <si>
    <t>2018년 7월 회계</t>
    <phoneticPr fontId="2" type="noConversion"/>
  </si>
  <si>
    <t>2018년 7월말 기준 기금상황</t>
    <phoneticPr fontId="4" type="noConversion"/>
  </si>
  <si>
    <t>기관공인인증서 발급</t>
    <phoneticPr fontId="2" type="noConversion"/>
  </si>
  <si>
    <t>2018년 8월 회계</t>
    <phoneticPr fontId="2" type="noConversion"/>
  </si>
  <si>
    <t>2018년 8월말 기준 기금상황</t>
    <phoneticPr fontId="4" type="noConversion"/>
  </si>
  <si>
    <t>점심식사</t>
    <phoneticPr fontId="2" type="noConversion"/>
  </si>
  <si>
    <t>저녁식사</t>
    <phoneticPr fontId="2" type="noConversion"/>
  </si>
  <si>
    <t>2018년 9월 회계</t>
    <phoneticPr fontId="2" type="noConversion"/>
  </si>
  <si>
    <t>2018년 9월말 기준 기금상황</t>
    <phoneticPr fontId="4" type="noConversion"/>
  </si>
  <si>
    <t>춘계학술대회
총비용
: 2,752,200원</t>
    <phoneticPr fontId="2" type="noConversion"/>
  </si>
  <si>
    <t>하계워크숍
총비용
: 1,847,700원</t>
    <phoneticPr fontId="2" type="noConversion"/>
  </si>
  <si>
    <t>강연 및 발표비</t>
    <phoneticPr fontId="2" type="noConversion"/>
  </si>
  <si>
    <t>운영위 회의비</t>
    <phoneticPr fontId="2" type="noConversion"/>
  </si>
  <si>
    <t>예금이자</t>
    <phoneticPr fontId="2" type="noConversion"/>
  </si>
  <si>
    <t>사회학 인세</t>
    <phoneticPr fontId="2" type="noConversion"/>
  </si>
  <si>
    <t>2018년 10월 회계</t>
    <phoneticPr fontId="2" type="noConversion"/>
  </si>
  <si>
    <t>2018년 10월말 기준 기금상황</t>
    <phoneticPr fontId="4" type="noConversion"/>
  </si>
  <si>
    <t>등록비</t>
    <phoneticPr fontId="2" type="noConversion"/>
  </si>
  <si>
    <t>한국연구재단</t>
    <phoneticPr fontId="2" type="noConversion"/>
  </si>
  <si>
    <t>2018년 11월 회계</t>
    <phoneticPr fontId="2" type="noConversion"/>
  </si>
  <si>
    <t>2018년 11월말 기준 기금상황</t>
    <phoneticPr fontId="4" type="noConversion"/>
  </si>
  <si>
    <t>사회발전연구소</t>
  </si>
  <si>
    <t>민주화운동기념사업회</t>
  </si>
  <si>
    <t>경제와사회 발송비</t>
  </si>
  <si>
    <t>평등사회노동교육원 후원주점</t>
  </si>
  <si>
    <t>자료집</t>
  </si>
  <si>
    <t>동영상</t>
  </si>
  <si>
    <t>웹포스터 제작 및 인쇄</t>
  </si>
  <si>
    <t>현수막 제작 및 설치</t>
  </si>
  <si>
    <t>거마비</t>
  </si>
  <si>
    <t>조교 아침식사</t>
  </si>
  <si>
    <t>다과 및 생수통</t>
  </si>
  <si>
    <t>점심식사</t>
  </si>
  <si>
    <t>저녁식사</t>
  </si>
  <si>
    <t>연구간사 인건비</t>
  </si>
  <si>
    <t>조교 인건비</t>
  </si>
  <si>
    <t>택배 및 우편</t>
  </si>
  <si>
    <t>문구류</t>
    <phoneticPr fontId="2" type="noConversion"/>
  </si>
  <si>
    <t>주차권</t>
    <phoneticPr fontId="2" type="noConversion"/>
  </si>
  <si>
    <t>비판사회학대회
총비용
: 9,547,460원</t>
    <phoneticPr fontId="2" type="noConversion"/>
  </si>
  <si>
    <t>우편발송비</t>
    <phoneticPr fontId="2" type="noConversion"/>
  </si>
  <si>
    <t>노동자역사한내 기부</t>
    <phoneticPr fontId="2" type="noConversion"/>
  </si>
  <si>
    <t>운영위 회의비</t>
    <phoneticPr fontId="2" type="noConversion"/>
  </si>
  <si>
    <t>2018년 12월 회계</t>
    <phoneticPr fontId="2" type="noConversion"/>
  </si>
  <si>
    <t>한국연구재단 환급</t>
    <phoneticPr fontId="2" type="noConversion"/>
  </si>
  <si>
    <t>콜로키움-음료</t>
    <phoneticPr fontId="2" type="noConversion"/>
  </si>
  <si>
    <t>퇴직금적립</t>
    <phoneticPr fontId="2" type="noConversion"/>
  </si>
  <si>
    <t>학술행사-상금 및 상패</t>
    <phoneticPr fontId="2" type="noConversion"/>
  </si>
  <si>
    <t>한국연구재단지원금-학술대회</t>
    <phoneticPr fontId="2" type="noConversion"/>
  </si>
  <si>
    <t>전월 잔액: 13,589,801원</t>
    <phoneticPr fontId="2" type="noConversion"/>
  </si>
  <si>
    <t>학술행사-교통비, 숙박비</t>
    <phoneticPr fontId="2" type="noConversion"/>
  </si>
  <si>
    <t>학술대회 지원금</t>
    <phoneticPr fontId="2" type="noConversion"/>
  </si>
  <si>
    <t>전년도 이월금</t>
    <phoneticPr fontId="2" type="noConversion"/>
  </si>
  <si>
    <t>학회지 저작권료</t>
    <phoneticPr fontId="2" type="noConversion"/>
  </si>
  <si>
    <t>경제와사회 발간비</t>
    <phoneticPr fontId="2" type="noConversion"/>
  </si>
  <si>
    <t>온라인시스템 유지비</t>
    <phoneticPr fontId="2" type="noConversion"/>
  </si>
  <si>
    <t>퇴직금 적립액</t>
    <phoneticPr fontId="2" type="noConversion"/>
  </si>
  <si>
    <t>별첨2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</si>
</sst>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_-* #,##0_-;\-* #,##0_-;_-* &quot;-&quot;_-;_-@_-"/>
    <numFmt numFmtId="177" formatCode="#,##0;[Red]#,##0"/>
    <numFmt numFmtId="178" formatCode="#,##0_ "/>
  </numFmts>
  <fonts count="3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indexed="17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돋움"/>
      <family val="3"/>
      <charset val="129"/>
    </font>
    <font>
      <b/>
      <sz val="10"/>
      <name val="맑은 고딕"/>
      <family val="3"/>
      <charset val="129"/>
    </font>
    <font>
      <b/>
      <sz val="11"/>
      <color rgb="FFFF0000"/>
      <name val="맑은 고딕"/>
      <family val="3"/>
      <charset val="129"/>
    </font>
    <font>
      <b/>
      <sz val="16"/>
      <color theme="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b/>
      <sz val="18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1"/>
      <color indexed="81"/>
      <name val="ＭＳ Ｐゴシック"/>
      <family val="2"/>
      <charset val="128"/>
    </font>
    <font>
      <b/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auto="1"/>
      </right>
      <top/>
      <bottom style="thin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</borders>
  <cellStyleXfs count="13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199">
    <xf numFmtId="0" fontId="0" fillId="0" borderId="0" xfId="0">
      <alignment vertical="center"/>
    </xf>
    <xf numFmtId="178" fontId="3" fillId="0" borderId="3" xfId="0" applyNumberFormat="1" applyFont="1" applyBorder="1">
      <alignment vertical="center"/>
    </xf>
    <xf numFmtId="3" fontId="7" fillId="0" borderId="3" xfId="0" applyNumberFormat="1" applyFont="1" applyBorder="1">
      <alignment vertical="center"/>
    </xf>
    <xf numFmtId="0" fontId="6" fillId="0" borderId="0" xfId="0" applyFont="1">
      <alignment vertical="center"/>
    </xf>
    <xf numFmtId="176" fontId="0" fillId="0" borderId="3" xfId="1" applyFont="1" applyBorder="1">
      <alignment vertical="center"/>
    </xf>
    <xf numFmtId="0" fontId="0" fillId="0" borderId="3" xfId="0" applyBorder="1">
      <alignment vertical="center"/>
    </xf>
    <xf numFmtId="176" fontId="0" fillId="0" borderId="0" xfId="0" applyNumberFormat="1">
      <alignment vertical="center"/>
    </xf>
    <xf numFmtId="0" fontId="10" fillId="0" borderId="0" xfId="0" applyFont="1" applyBorder="1">
      <alignment vertical="center"/>
    </xf>
    <xf numFmtId="176" fontId="10" fillId="0" borderId="3" xfId="1" applyFont="1" applyBorder="1">
      <alignment vertical="center"/>
    </xf>
    <xf numFmtId="177" fontId="0" fillId="0" borderId="14" xfId="0" applyNumberFormat="1" applyBorder="1">
      <alignment vertical="center"/>
    </xf>
    <xf numFmtId="177" fontId="0" fillId="0" borderId="13" xfId="0" applyNumberFormat="1" applyBorder="1" applyAlignment="1">
      <alignment horizontal="center" vertical="center"/>
    </xf>
    <xf numFmtId="177" fontId="0" fillId="0" borderId="17" xfId="0" applyNumberFormat="1" applyBorder="1">
      <alignment vertical="center"/>
    </xf>
    <xf numFmtId="176" fontId="0" fillId="0" borderId="5" xfId="1" applyFont="1" applyBorder="1">
      <alignment vertical="center"/>
    </xf>
    <xf numFmtId="176" fontId="9" fillId="2" borderId="3" xfId="0" applyNumberFormat="1" applyFont="1" applyFill="1" applyBorder="1">
      <alignment vertical="center"/>
    </xf>
    <xf numFmtId="178" fontId="13" fillId="0" borderId="3" xfId="0" applyNumberFormat="1" applyFont="1" applyBorder="1">
      <alignment vertical="center"/>
    </xf>
    <xf numFmtId="3" fontId="13" fillId="0" borderId="3" xfId="0" applyNumberFormat="1" applyFont="1" applyBorder="1">
      <alignment vertical="center"/>
    </xf>
    <xf numFmtId="3" fontId="13" fillId="0" borderId="3" xfId="0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177" fontId="0" fillId="0" borderId="23" xfId="0" applyNumberFormat="1" applyBorder="1" applyAlignment="1">
      <alignment horizontal="center" vertical="center" shrinkToFit="1"/>
    </xf>
    <xf numFmtId="0" fontId="0" fillId="3" borderId="12" xfId="0" applyFill="1" applyBorder="1" applyAlignment="1">
      <alignment horizontal="center" vertical="center"/>
    </xf>
    <xf numFmtId="3" fontId="3" fillId="5" borderId="1" xfId="0" applyNumberFormat="1" applyFont="1" applyFill="1" applyBorder="1" applyAlignment="1">
      <alignment vertical="center"/>
    </xf>
    <xf numFmtId="176" fontId="0" fillId="0" borderId="3" xfId="0" applyNumberFormat="1" applyBorder="1">
      <alignment vertical="center"/>
    </xf>
    <xf numFmtId="177" fontId="0" fillId="4" borderId="19" xfId="0" applyNumberFormat="1" applyFill="1" applyBorder="1" applyAlignment="1">
      <alignment horizontal="center" vertical="center"/>
    </xf>
    <xf numFmtId="177" fontId="0" fillId="4" borderId="25" xfId="0" applyNumberFormat="1" applyFill="1" applyBorder="1">
      <alignment vertical="center"/>
    </xf>
    <xf numFmtId="177" fontId="0" fillId="4" borderId="23" xfId="0" applyNumberFormat="1" applyFill="1" applyBorder="1" applyAlignment="1">
      <alignment horizontal="center" vertical="center"/>
    </xf>
    <xf numFmtId="177" fontId="0" fillId="4" borderId="26" xfId="0" applyNumberFormat="1" applyFill="1" applyBorder="1">
      <alignment vertical="center"/>
    </xf>
    <xf numFmtId="177" fontId="9" fillId="4" borderId="19" xfId="0" applyNumberFormat="1" applyFont="1" applyFill="1" applyBorder="1">
      <alignment vertical="center"/>
    </xf>
    <xf numFmtId="176" fontId="6" fillId="0" borderId="3" xfId="0" applyNumberFormat="1" applyFont="1" applyBorder="1">
      <alignment vertical="center"/>
    </xf>
    <xf numFmtId="176" fontId="0" fillId="0" borderId="3" xfId="1" applyNumberFormat="1" applyFont="1" applyBorder="1">
      <alignment vertical="center"/>
    </xf>
    <xf numFmtId="176" fontId="0" fillId="0" borderId="3" xfId="1" applyNumberFormat="1" applyFont="1" applyFill="1" applyBorder="1">
      <alignment vertical="center"/>
    </xf>
    <xf numFmtId="176" fontId="10" fillId="0" borderId="3" xfId="1" applyNumberFormat="1" applyFont="1" applyBorder="1">
      <alignment vertical="center"/>
    </xf>
    <xf numFmtId="0" fontId="0" fillId="0" borderId="3" xfId="0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3" fontId="8" fillId="0" borderId="3" xfId="0" applyNumberFormat="1" applyFont="1" applyBorder="1" applyAlignment="1">
      <alignment horizontal="left" vertical="center"/>
    </xf>
    <xf numFmtId="3" fontId="13" fillId="0" borderId="5" xfId="0" applyNumberFormat="1" applyFont="1" applyBorder="1" applyAlignment="1">
      <alignment horizontal="center" vertical="center"/>
    </xf>
    <xf numFmtId="178" fontId="8" fillId="0" borderId="5" xfId="0" applyNumberFormat="1" applyFont="1" applyBorder="1">
      <alignment vertical="center"/>
    </xf>
    <xf numFmtId="3" fontId="3" fillId="5" borderId="3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77" fontId="3" fillId="5" borderId="3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176" fontId="10" fillId="4" borderId="14" xfId="0" applyNumberFormat="1" applyFont="1" applyFill="1" applyBorder="1">
      <alignment vertical="center"/>
    </xf>
    <xf numFmtId="176" fontId="10" fillId="4" borderId="15" xfId="0" applyNumberFormat="1" applyFont="1" applyFill="1" applyBorder="1">
      <alignment vertical="center"/>
    </xf>
    <xf numFmtId="176" fontId="10" fillId="4" borderId="17" xfId="0" applyNumberFormat="1" applyFont="1" applyFill="1" applyBorder="1">
      <alignment vertical="center"/>
    </xf>
    <xf numFmtId="176" fontId="0" fillId="2" borderId="3" xfId="1" applyFont="1" applyFill="1" applyBorder="1">
      <alignment vertical="center"/>
    </xf>
    <xf numFmtId="176" fontId="10" fillId="2" borderId="3" xfId="1" applyNumberFormat="1" applyFont="1" applyFill="1" applyBorder="1">
      <alignment vertical="center"/>
    </xf>
    <xf numFmtId="176" fontId="10" fillId="2" borderId="3" xfId="1" applyFont="1" applyFill="1" applyBorder="1">
      <alignment vertical="center"/>
    </xf>
    <xf numFmtId="0" fontId="0" fillId="3" borderId="11" xfId="0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77" fontId="15" fillId="0" borderId="0" xfId="0" applyNumberFormat="1" applyFont="1" applyFill="1" applyBorder="1" applyAlignment="1">
      <alignment vertical="center" wrapText="1" shrinkToFit="1"/>
    </xf>
    <xf numFmtId="177" fontId="0" fillId="0" borderId="0" xfId="0" applyNumberFormat="1" applyFill="1" applyBorder="1" applyAlignment="1">
      <alignment vertical="center"/>
    </xf>
    <xf numFmtId="177" fontId="0" fillId="0" borderId="0" xfId="0" applyNumberFormat="1" applyFill="1" applyBorder="1" applyAlignment="1">
      <alignment horizontal="center" vertical="center"/>
    </xf>
    <xf numFmtId="177" fontId="0" fillId="0" borderId="0" xfId="0" applyNumberFormat="1" applyFill="1" applyBorder="1">
      <alignment vertical="center"/>
    </xf>
    <xf numFmtId="177" fontId="15" fillId="0" borderId="31" xfId="0" applyNumberFormat="1" applyFont="1" applyBorder="1" applyAlignment="1">
      <alignment horizontal="center" vertical="center" wrapText="1" shrinkToFit="1"/>
    </xf>
    <xf numFmtId="177" fontId="0" fillId="0" borderId="31" xfId="0" applyNumberFormat="1" applyBorder="1" applyAlignment="1">
      <alignment vertical="center"/>
    </xf>
    <xf numFmtId="177" fontId="15" fillId="0" borderId="32" xfId="0" applyNumberFormat="1" applyFont="1" applyBorder="1" applyAlignment="1">
      <alignment horizontal="center" vertical="center" wrapText="1" shrinkToFit="1"/>
    </xf>
    <xf numFmtId="177" fontId="0" fillId="0" borderId="32" xfId="0" applyNumberFormat="1" applyBorder="1" applyAlignment="1">
      <alignment vertical="center"/>
    </xf>
    <xf numFmtId="0" fontId="0" fillId="0" borderId="33" xfId="0" applyFill="1" applyBorder="1" applyAlignment="1">
      <alignment horizontal="center" vertical="center"/>
    </xf>
    <xf numFmtId="3" fontId="0" fillId="7" borderId="34" xfId="0" applyNumberFormat="1" applyFill="1" applyBorder="1" applyAlignment="1">
      <alignment vertical="center" wrapText="1"/>
    </xf>
    <xf numFmtId="3" fontId="0" fillId="7" borderId="22" xfId="0" applyNumberFormat="1" applyFill="1" applyBorder="1">
      <alignment vertical="center"/>
    </xf>
    <xf numFmtId="0" fontId="0" fillId="0" borderId="28" xfId="0" applyFill="1" applyBorder="1" applyAlignment="1">
      <alignment horizontal="center" vertical="center"/>
    </xf>
    <xf numFmtId="3" fontId="0" fillId="7" borderId="15" xfId="0" applyNumberFormat="1" applyFill="1" applyBorder="1">
      <alignment vertical="center"/>
    </xf>
    <xf numFmtId="0" fontId="0" fillId="0" borderId="2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3" fontId="0" fillId="7" borderId="30" xfId="0" applyNumberFormat="1" applyFill="1" applyBorder="1">
      <alignment vertical="center"/>
    </xf>
    <xf numFmtId="0" fontId="0" fillId="0" borderId="3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3" fontId="9" fillId="4" borderId="11" xfId="0" applyNumberFormat="1" applyFont="1" applyFill="1" applyBorder="1">
      <alignment vertical="center"/>
    </xf>
    <xf numFmtId="0" fontId="18" fillId="0" borderId="33" xfId="0" applyFont="1" applyFill="1" applyBorder="1" applyAlignment="1">
      <alignment horizontal="center" vertical="center"/>
    </xf>
    <xf numFmtId="0" fontId="20" fillId="0" borderId="0" xfId="0" applyFont="1">
      <alignment vertical="center"/>
    </xf>
    <xf numFmtId="0" fontId="22" fillId="0" borderId="3" xfId="0" applyFont="1" applyBorder="1" applyAlignment="1">
      <alignment horizontal="center" vertical="center"/>
    </xf>
    <xf numFmtId="176" fontId="22" fillId="0" borderId="3" xfId="0" applyNumberFormat="1" applyFont="1" applyBorder="1" applyAlignment="1">
      <alignment horizontal="center" vertical="center"/>
    </xf>
    <xf numFmtId="0" fontId="20" fillId="0" borderId="2" xfId="0" applyFont="1" applyBorder="1">
      <alignment vertical="center"/>
    </xf>
    <xf numFmtId="176" fontId="20" fillId="0" borderId="3" xfId="1" applyFont="1" applyBorder="1">
      <alignment vertical="center"/>
    </xf>
    <xf numFmtId="0" fontId="20" fillId="0" borderId="3" xfId="0" applyFont="1" applyBorder="1" applyAlignment="1">
      <alignment horizontal="center" vertical="center"/>
    </xf>
    <xf numFmtId="0" fontId="20" fillId="0" borderId="3" xfId="0" applyFont="1" applyBorder="1">
      <alignment vertical="center"/>
    </xf>
    <xf numFmtId="176" fontId="20" fillId="0" borderId="1" xfId="1" applyFont="1" applyBorder="1">
      <alignment vertical="center"/>
    </xf>
    <xf numFmtId="176" fontId="20" fillId="0" borderId="6" xfId="1" applyFont="1" applyBorder="1">
      <alignment vertical="center"/>
    </xf>
    <xf numFmtId="0" fontId="23" fillId="6" borderId="5" xfId="0" applyFont="1" applyFill="1" applyBorder="1">
      <alignment vertical="center"/>
    </xf>
    <xf numFmtId="176" fontId="23" fillId="6" borderId="5" xfId="1" applyFont="1" applyFill="1" applyBorder="1">
      <alignment vertical="center"/>
    </xf>
    <xf numFmtId="176" fontId="20" fillId="0" borderId="0" xfId="1" applyFont="1">
      <alignment vertical="center"/>
    </xf>
    <xf numFmtId="176" fontId="20" fillId="0" borderId="3" xfId="1" applyFont="1" applyFill="1" applyBorder="1">
      <alignment vertical="center"/>
    </xf>
    <xf numFmtId="176" fontId="20" fillId="0" borderId="1" xfId="1" applyFont="1" applyFill="1" applyBorder="1">
      <alignment vertical="center"/>
    </xf>
    <xf numFmtId="0" fontId="20" fillId="0" borderId="0" xfId="0" applyFont="1" applyFill="1">
      <alignment vertical="center"/>
    </xf>
    <xf numFmtId="0" fontId="20" fillId="0" borderId="0" xfId="0" applyFont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0" fontId="21" fillId="0" borderId="36" xfId="0" applyFont="1" applyBorder="1" applyAlignment="1">
      <alignment vertical="center"/>
    </xf>
    <xf numFmtId="176" fontId="21" fillId="0" borderId="0" xfId="1" applyFont="1" applyBorder="1" applyAlignment="1">
      <alignment vertical="center" wrapText="1"/>
    </xf>
    <xf numFmtId="0" fontId="23" fillId="6" borderId="8" xfId="0" applyFont="1" applyFill="1" applyBorder="1">
      <alignment vertical="center"/>
    </xf>
    <xf numFmtId="176" fontId="23" fillId="6" borderId="8" xfId="0" applyNumberFormat="1" applyFont="1" applyFill="1" applyBorder="1">
      <alignment vertical="center"/>
    </xf>
    <xf numFmtId="0" fontId="23" fillId="4" borderId="7" xfId="0" applyFont="1" applyFill="1" applyBorder="1">
      <alignment vertical="center"/>
    </xf>
    <xf numFmtId="176" fontId="23" fillId="4" borderId="29" xfId="0" applyNumberFormat="1" applyFont="1" applyFill="1" applyBorder="1">
      <alignment vertical="center"/>
    </xf>
    <xf numFmtId="0" fontId="24" fillId="0" borderId="0" xfId="0" applyFont="1" applyFill="1" applyBorder="1" applyAlignment="1">
      <alignment vertical="center"/>
    </xf>
    <xf numFmtId="177" fontId="25" fillId="0" borderId="18" xfId="0" applyNumberFormat="1" applyFont="1" applyBorder="1" applyAlignment="1">
      <alignment horizontal="center" vertical="center" wrapText="1"/>
    </xf>
    <xf numFmtId="177" fontId="21" fillId="0" borderId="22" xfId="0" applyNumberFormat="1" applyFont="1" applyBorder="1" applyAlignment="1">
      <alignment vertical="center" wrapText="1"/>
    </xf>
    <xf numFmtId="177" fontId="25" fillId="0" borderId="12" xfId="0" applyNumberFormat="1" applyFont="1" applyBorder="1" applyAlignment="1">
      <alignment horizontal="center" vertical="center" wrapText="1"/>
    </xf>
    <xf numFmtId="177" fontId="21" fillId="0" borderId="11" xfId="0" applyNumberFormat="1" applyFont="1" applyBorder="1" applyAlignment="1">
      <alignment vertical="center" wrapText="1"/>
    </xf>
    <xf numFmtId="177" fontId="25" fillId="0" borderId="19" xfId="0" applyNumberFormat="1" applyFont="1" applyBorder="1" applyAlignment="1">
      <alignment horizontal="center" vertical="center" wrapText="1"/>
    </xf>
    <xf numFmtId="177" fontId="22" fillId="0" borderId="25" xfId="0" applyNumberFormat="1" applyFont="1" applyBorder="1" applyAlignment="1">
      <alignment vertical="center" wrapText="1"/>
    </xf>
    <xf numFmtId="177" fontId="22" fillId="4" borderId="19" xfId="0" applyNumberFormat="1" applyFont="1" applyFill="1" applyBorder="1" applyAlignment="1">
      <alignment horizontal="center" vertical="center"/>
    </xf>
    <xf numFmtId="177" fontId="22" fillId="4" borderId="25" xfId="0" applyNumberFormat="1" applyFont="1" applyFill="1" applyBorder="1">
      <alignment vertical="center"/>
    </xf>
    <xf numFmtId="177" fontId="24" fillId="0" borderId="0" xfId="0" applyNumberFormat="1" applyFont="1" applyFill="1" applyBorder="1" applyAlignment="1">
      <alignment vertical="center"/>
    </xf>
    <xf numFmtId="176" fontId="2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8" fontId="20" fillId="0" borderId="0" xfId="0" applyNumberFormat="1" applyFont="1">
      <alignment vertical="center"/>
    </xf>
    <xf numFmtId="177" fontId="0" fillId="2" borderId="31" xfId="0" applyNumberFormat="1" applyFill="1" applyBorder="1" applyAlignment="1">
      <alignment vertical="center"/>
    </xf>
    <xf numFmtId="177" fontId="0" fillId="2" borderId="32" xfId="0" applyNumberFormat="1" applyFill="1" applyBorder="1" applyAlignment="1">
      <alignment vertical="center"/>
    </xf>
    <xf numFmtId="0" fontId="0" fillId="0" borderId="0" xfId="0" applyFont="1" applyFill="1">
      <alignment vertical="center"/>
    </xf>
    <xf numFmtId="0" fontId="0" fillId="0" borderId="5" xfId="0" applyFont="1" applyBorder="1">
      <alignment vertical="center"/>
    </xf>
    <xf numFmtId="176" fontId="20" fillId="0" borderId="5" xfId="1" applyFont="1" applyFill="1" applyBorder="1">
      <alignment vertical="center"/>
    </xf>
    <xf numFmtId="0" fontId="0" fillId="0" borderId="38" xfId="0" applyFont="1" applyBorder="1">
      <alignment vertical="center"/>
    </xf>
    <xf numFmtId="176" fontId="20" fillId="0" borderId="39" xfId="1" applyFont="1" applyFill="1" applyBorder="1">
      <alignment vertical="center"/>
    </xf>
    <xf numFmtId="176" fontId="20" fillId="0" borderId="30" xfId="1" applyFont="1" applyFill="1" applyBorder="1">
      <alignment vertical="center"/>
    </xf>
    <xf numFmtId="0" fontId="0" fillId="0" borderId="41" xfId="0" applyFont="1" applyFill="1" applyBorder="1">
      <alignment vertical="center"/>
    </xf>
    <xf numFmtId="176" fontId="20" fillId="0" borderId="17" xfId="1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28" fillId="0" borderId="3" xfId="0" applyFont="1" applyFill="1" applyBorder="1">
      <alignment vertical="center"/>
    </xf>
    <xf numFmtId="176" fontId="28" fillId="0" borderId="3" xfId="1" applyFont="1" applyFill="1" applyBorder="1">
      <alignment vertical="center"/>
    </xf>
    <xf numFmtId="176" fontId="20" fillId="2" borderId="3" xfId="1" applyFont="1" applyFill="1" applyBorder="1">
      <alignment vertical="center"/>
    </xf>
    <xf numFmtId="0" fontId="0" fillId="0" borderId="1" xfId="0" applyFont="1" applyFill="1" applyBorder="1">
      <alignment vertical="center"/>
    </xf>
    <xf numFmtId="176" fontId="0" fillId="0" borderId="1" xfId="1" applyFont="1" applyFill="1" applyBorder="1">
      <alignment vertical="center"/>
    </xf>
    <xf numFmtId="176" fontId="0" fillId="0" borderId="3" xfId="1" applyFont="1" applyFill="1" applyBorder="1">
      <alignment vertical="center"/>
    </xf>
    <xf numFmtId="176" fontId="20" fillId="0" borderId="0" xfId="0" applyNumberFormat="1" applyFont="1" applyAlignment="1">
      <alignment horizontal="right" vertical="center"/>
    </xf>
    <xf numFmtId="0" fontId="18" fillId="0" borderId="3" xfId="0" applyFont="1" applyFill="1" applyBorder="1">
      <alignment vertical="center"/>
    </xf>
    <xf numFmtId="0" fontId="0" fillId="0" borderId="4" xfId="0" applyFont="1" applyFill="1" applyBorder="1">
      <alignment vertical="center"/>
    </xf>
    <xf numFmtId="0" fontId="0" fillId="0" borderId="38" xfId="0" applyFont="1" applyFill="1" applyBorder="1">
      <alignment vertical="center"/>
    </xf>
    <xf numFmtId="176" fontId="0" fillId="0" borderId="30" xfId="1" applyFont="1" applyFill="1" applyBorder="1">
      <alignment vertical="center"/>
    </xf>
    <xf numFmtId="176" fontId="0" fillId="0" borderId="17" xfId="1" applyFont="1" applyFill="1" applyBorder="1">
      <alignment vertical="center"/>
    </xf>
    <xf numFmtId="176" fontId="0" fillId="0" borderId="4" xfId="1" applyFont="1" applyFill="1" applyBorder="1">
      <alignment vertical="center"/>
    </xf>
    <xf numFmtId="176" fontId="0" fillId="0" borderId="0" xfId="0" applyNumberFormat="1" applyFont="1">
      <alignment vertical="center"/>
    </xf>
    <xf numFmtId="0" fontId="0" fillId="0" borderId="0" xfId="0" applyFont="1" applyFill="1" applyBorder="1">
      <alignment vertical="center"/>
    </xf>
    <xf numFmtId="0" fontId="20" fillId="0" borderId="1" xfId="0" applyFont="1" applyBorder="1">
      <alignment vertical="center"/>
    </xf>
    <xf numFmtId="0" fontId="0" fillId="0" borderId="5" xfId="0" applyFont="1" applyFill="1" applyBorder="1">
      <alignment vertical="center"/>
    </xf>
    <xf numFmtId="0" fontId="0" fillId="0" borderId="43" xfId="0" applyFont="1" applyFill="1" applyBorder="1">
      <alignment vertical="center"/>
    </xf>
    <xf numFmtId="176" fontId="20" fillId="0" borderId="44" xfId="1" applyFont="1" applyFill="1" applyBorder="1">
      <alignment vertical="center"/>
    </xf>
    <xf numFmtId="176" fontId="20" fillId="0" borderId="46" xfId="1" applyFont="1" applyFill="1" applyBorder="1">
      <alignment vertical="center"/>
    </xf>
    <xf numFmtId="0" fontId="0" fillId="0" borderId="48" xfId="0" applyFont="1" applyFill="1" applyBorder="1">
      <alignment vertical="center"/>
    </xf>
    <xf numFmtId="176" fontId="20" fillId="0" borderId="49" xfId="1" applyFont="1" applyFill="1" applyBorder="1">
      <alignment vertical="center"/>
    </xf>
    <xf numFmtId="176" fontId="20" fillId="0" borderId="0" xfId="0" applyNumberFormat="1" applyFont="1" applyFill="1">
      <alignment vertical="center"/>
    </xf>
    <xf numFmtId="176" fontId="0" fillId="0" borderId="0" xfId="0" applyNumberFormat="1" applyFont="1" applyFill="1">
      <alignment vertical="center"/>
    </xf>
    <xf numFmtId="0" fontId="29" fillId="0" borderId="3" xfId="0" applyFont="1" applyFill="1" applyBorder="1">
      <alignment vertical="center"/>
    </xf>
    <xf numFmtId="0" fontId="0" fillId="0" borderId="0" xfId="0" applyFont="1" applyFill="1" applyAlignment="1">
      <alignment horizontal="right" vertical="center"/>
    </xf>
    <xf numFmtId="0" fontId="29" fillId="0" borderId="1" xfId="0" applyFont="1" applyFill="1" applyBorder="1">
      <alignment vertical="center"/>
    </xf>
    <xf numFmtId="0" fontId="28" fillId="0" borderId="5" xfId="0" applyFont="1" applyFill="1" applyBorder="1">
      <alignment vertical="center"/>
    </xf>
    <xf numFmtId="176" fontId="28" fillId="0" borderId="5" xfId="1" applyFont="1" applyFill="1" applyBorder="1">
      <alignment vertical="center"/>
    </xf>
    <xf numFmtId="176" fontId="20" fillId="0" borderId="50" xfId="1" applyFont="1" applyFill="1" applyBorder="1">
      <alignment vertical="center"/>
    </xf>
    <xf numFmtId="176" fontId="0" fillId="0" borderId="50" xfId="1" applyFont="1" applyFill="1" applyBorder="1">
      <alignment vertical="center"/>
    </xf>
    <xf numFmtId="176" fontId="0" fillId="0" borderId="49" xfId="1" applyFont="1" applyFill="1" applyBorder="1">
      <alignment vertical="center"/>
    </xf>
    <xf numFmtId="0" fontId="0" fillId="7" borderId="3" xfId="0" applyFont="1" applyFill="1" applyBorder="1">
      <alignment vertical="center"/>
    </xf>
    <xf numFmtId="176" fontId="20" fillId="7" borderId="3" xfId="1" applyFont="1" applyFill="1" applyBorder="1">
      <alignment vertical="center"/>
    </xf>
    <xf numFmtId="0" fontId="17" fillId="2" borderId="0" xfId="0" applyFont="1" applyFill="1" applyBorder="1" applyAlignment="1">
      <alignment horizontal="right" vertical="center"/>
    </xf>
    <xf numFmtId="177" fontId="9" fillId="2" borderId="25" xfId="0" applyNumberFormat="1" applyFont="1" applyFill="1" applyBorder="1" applyAlignment="1">
      <alignment vertical="center" wrapText="1"/>
    </xf>
    <xf numFmtId="0" fontId="31" fillId="4" borderId="28" xfId="0" applyFont="1" applyFill="1" applyBorder="1" applyAlignment="1">
      <alignment horizontal="center" vertical="center"/>
    </xf>
    <xf numFmtId="3" fontId="9" fillId="4" borderId="27" xfId="0" applyNumberFormat="1" applyFont="1" applyFill="1" applyBorder="1">
      <alignment vertical="center"/>
    </xf>
    <xf numFmtId="3" fontId="0" fillId="0" borderId="18" xfId="0" applyNumberFormat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/>
    </xf>
    <xf numFmtId="0" fontId="11" fillId="4" borderId="21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3" fontId="3" fillId="5" borderId="3" xfId="0" applyNumberFormat="1" applyFont="1" applyFill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21" fillId="3" borderId="5" xfId="0" applyFont="1" applyFill="1" applyBorder="1" applyAlignment="1">
      <alignment horizontal="center" vertical="center"/>
    </xf>
    <xf numFmtId="0" fontId="17" fillId="4" borderId="9" xfId="0" applyFont="1" applyFill="1" applyBorder="1" applyAlignment="1">
      <alignment horizontal="center" vertical="center"/>
    </xf>
    <xf numFmtId="0" fontId="24" fillId="4" borderId="11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3" borderId="11" xfId="0" applyFont="1" applyFill="1" applyBorder="1" applyAlignment="1">
      <alignment horizontal="center" vertical="center"/>
    </xf>
    <xf numFmtId="176" fontId="9" fillId="0" borderId="37" xfId="1" applyFont="1" applyBorder="1" applyAlignment="1">
      <alignment horizontal="center" vertical="center" wrapText="1"/>
    </xf>
    <xf numFmtId="176" fontId="9" fillId="0" borderId="40" xfId="1" applyFont="1" applyBorder="1" applyAlignment="1">
      <alignment horizontal="center" vertical="center"/>
    </xf>
    <xf numFmtId="176" fontId="9" fillId="0" borderId="23" xfId="1" applyFont="1" applyBorder="1" applyAlignment="1">
      <alignment horizontal="center" vertical="center"/>
    </xf>
    <xf numFmtId="176" fontId="9" fillId="0" borderId="42" xfId="1" applyFont="1" applyBorder="1" applyAlignment="1">
      <alignment horizontal="center" vertical="center" wrapText="1"/>
    </xf>
    <xf numFmtId="176" fontId="9" fillId="0" borderId="45" xfId="1" applyFont="1" applyBorder="1" applyAlignment="1">
      <alignment horizontal="center" vertical="center"/>
    </xf>
    <xf numFmtId="176" fontId="9" fillId="0" borderId="47" xfId="1" applyFont="1" applyBorder="1" applyAlignment="1">
      <alignment horizontal="center" vertical="center"/>
    </xf>
    <xf numFmtId="0" fontId="32" fillId="0" borderId="0" xfId="0" applyFont="1">
      <alignment vertical="center"/>
    </xf>
  </cellXfs>
  <cellStyles count="13">
    <cellStyle name="기본" xfId="0" builtinId="0"/>
    <cellStyle name="쉼표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 2" xfId="2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Relationship Id="rId1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Relationship Id="rId2" Type="http://schemas.openxmlformats.org/officeDocument/2006/relationships/vmlDrawing" Target="../drawings/vmlDrawing2.vml"/><Relationship Id="rId3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Q57"/>
  <sheetViews>
    <sheetView tabSelected="1" zoomScale="90" zoomScaleNormal="90" workbookViewId="0">
      <pane ySplit="3" topLeftCell="A4" activePane="bottomLeft" state="frozen"/>
      <selection pane="bottomLeft" activeCell="C4" sqref="C4"/>
    </sheetView>
  </sheetViews>
  <sheetFormatPr baseColWidth="10" defaultColWidth="8.83203125" defaultRowHeight="17" x14ac:dyDescent="0.25"/>
  <cols>
    <col min="2" max="2" width="12.6640625" customWidth="1"/>
    <col min="3" max="3" width="27.6640625" customWidth="1"/>
    <col min="4" max="4" width="12.33203125" bestFit="1" customWidth="1"/>
    <col min="5" max="5" width="12.83203125" customWidth="1"/>
    <col min="6" max="6" width="11.6640625" customWidth="1"/>
    <col min="7" max="7" width="18.1640625" bestFit="1" customWidth="1"/>
    <col min="8" max="8" width="12.83203125" bestFit="1" customWidth="1"/>
    <col min="9" max="9" width="20.1640625" style="3" bestFit="1" customWidth="1"/>
    <col min="10" max="10" width="12.1640625" customWidth="1"/>
    <col min="11" max="12" width="12.1640625" bestFit="1" customWidth="1"/>
    <col min="13" max="13" width="13.83203125" customWidth="1"/>
    <col min="14" max="14" width="12" customWidth="1"/>
    <col min="15" max="15" width="14.83203125" bestFit="1" customWidth="1"/>
    <col min="16" max="16" width="14.6640625" customWidth="1"/>
    <col min="17" max="17" width="11.6640625" bestFit="1" customWidth="1"/>
  </cols>
  <sheetData>
    <row r="1" spans="1:17" ht="20" x14ac:dyDescent="0.25">
      <c r="A1" s="198" t="s">
        <v>205</v>
      </c>
    </row>
    <row r="2" spans="1:17" ht="30" customHeight="1" x14ac:dyDescent="0.25">
      <c r="A2" s="180" t="s">
        <v>97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</row>
    <row r="3" spans="1:17" x14ac:dyDescent="0.25">
      <c r="A3" s="20"/>
      <c r="B3" s="181" t="s">
        <v>115</v>
      </c>
      <c r="C3" s="181"/>
      <c r="D3" s="36" t="s">
        <v>0</v>
      </c>
      <c r="E3" s="36" t="s">
        <v>1</v>
      </c>
      <c r="F3" s="36" t="s">
        <v>2</v>
      </c>
      <c r="G3" s="37" t="s">
        <v>3</v>
      </c>
      <c r="H3" s="38" t="s">
        <v>50</v>
      </c>
      <c r="I3" s="37" t="s">
        <v>4</v>
      </c>
      <c r="J3" s="39" t="s">
        <v>41</v>
      </c>
      <c r="K3" s="39" t="s">
        <v>5</v>
      </c>
      <c r="L3" s="39" t="s">
        <v>51</v>
      </c>
      <c r="M3" s="39" t="s">
        <v>6</v>
      </c>
      <c r="N3" s="39" t="s">
        <v>7</v>
      </c>
      <c r="O3" s="39" t="s">
        <v>42</v>
      </c>
      <c r="P3" s="40" t="s">
        <v>43</v>
      </c>
    </row>
    <row r="4" spans="1:17" x14ac:dyDescent="0.25">
      <c r="A4" s="176" t="s">
        <v>52</v>
      </c>
      <c r="B4" s="31" t="s">
        <v>53</v>
      </c>
      <c r="C4" s="5" t="s">
        <v>54</v>
      </c>
      <c r="D4" s="21">
        <v>13589801</v>
      </c>
      <c r="E4" s="21"/>
      <c r="F4" s="21"/>
      <c r="G4" s="21"/>
      <c r="H4" s="21"/>
      <c r="I4" s="27"/>
      <c r="J4" s="21"/>
      <c r="K4" s="21"/>
      <c r="L4" s="21"/>
      <c r="M4" s="21"/>
      <c r="N4" s="21"/>
      <c r="O4" s="28"/>
      <c r="P4" s="13">
        <f>SUM(D4:O4)</f>
        <v>13589801</v>
      </c>
    </row>
    <row r="5" spans="1:17" x14ac:dyDescent="0.25">
      <c r="A5" s="176"/>
      <c r="B5" s="32" t="s">
        <v>8</v>
      </c>
      <c r="C5" s="1" t="s">
        <v>9</v>
      </c>
      <c r="D5" s="28"/>
      <c r="E5" s="28"/>
      <c r="F5" s="28"/>
      <c r="G5" s="28"/>
      <c r="H5" s="28"/>
      <c r="I5" s="28"/>
      <c r="J5" s="28"/>
      <c r="K5" s="28"/>
      <c r="L5" s="28">
        <v>1979730</v>
      </c>
      <c r="M5" s="28"/>
      <c r="N5" s="28"/>
      <c r="O5" s="5"/>
      <c r="P5" s="13">
        <f t="shared" ref="P5:P10" si="0">SUM(D5:O5)</f>
        <v>1979730</v>
      </c>
    </row>
    <row r="6" spans="1:17" x14ac:dyDescent="0.25">
      <c r="A6" s="176"/>
      <c r="B6" s="32" t="s">
        <v>10</v>
      </c>
      <c r="C6" s="1" t="s">
        <v>11</v>
      </c>
      <c r="D6" s="28">
        <v>2170000</v>
      </c>
      <c r="E6" s="28">
        <v>1430000</v>
      </c>
      <c r="F6" s="28">
        <v>1750000</v>
      </c>
      <c r="G6" s="28">
        <v>1270000</v>
      </c>
      <c r="H6" s="28">
        <v>1550000</v>
      </c>
      <c r="I6" s="29">
        <v>1670012</v>
      </c>
      <c r="J6" s="29">
        <v>1950000</v>
      </c>
      <c r="K6" s="28">
        <v>1600000</v>
      </c>
      <c r="L6" s="28">
        <v>1315000</v>
      </c>
      <c r="M6" s="28">
        <v>1675000</v>
      </c>
      <c r="N6" s="28">
        <v>1835000</v>
      </c>
      <c r="O6" s="28">
        <v>3440000</v>
      </c>
      <c r="P6" s="13">
        <f t="shared" si="0"/>
        <v>21655012</v>
      </c>
    </row>
    <row r="7" spans="1:17" x14ac:dyDescent="0.25">
      <c r="A7" s="176"/>
      <c r="B7" s="182" t="s">
        <v>65</v>
      </c>
      <c r="C7" s="1" t="s">
        <v>55</v>
      </c>
      <c r="D7" s="28">
        <v>170000</v>
      </c>
      <c r="E7" s="28"/>
      <c r="F7" s="28"/>
      <c r="G7" s="28"/>
      <c r="H7" s="28"/>
      <c r="I7" s="28"/>
      <c r="J7" s="28"/>
      <c r="K7" s="28"/>
      <c r="L7" s="28"/>
      <c r="M7" s="28">
        <v>1980000</v>
      </c>
      <c r="N7" s="28"/>
      <c r="O7" s="28"/>
      <c r="P7" s="13">
        <f t="shared" si="0"/>
        <v>2150000</v>
      </c>
    </row>
    <row r="8" spans="1:17" x14ac:dyDescent="0.25">
      <c r="A8" s="176"/>
      <c r="B8" s="182"/>
      <c r="C8" s="1" t="s">
        <v>196</v>
      </c>
      <c r="D8" s="28"/>
      <c r="E8" s="28"/>
      <c r="F8" s="28"/>
      <c r="G8" s="28"/>
      <c r="H8" s="28"/>
      <c r="I8" s="28"/>
      <c r="J8" s="28"/>
      <c r="K8" s="28"/>
      <c r="L8" s="28"/>
      <c r="M8" s="28">
        <v>5450000</v>
      </c>
      <c r="N8" s="28"/>
      <c r="O8" s="28"/>
      <c r="P8" s="13">
        <f t="shared" si="0"/>
        <v>5450000</v>
      </c>
    </row>
    <row r="9" spans="1:17" x14ac:dyDescent="0.25">
      <c r="A9" s="176"/>
      <c r="B9" s="182"/>
      <c r="C9" s="1" t="s">
        <v>199</v>
      </c>
      <c r="D9" s="28"/>
      <c r="E9" s="28"/>
      <c r="F9" s="28"/>
      <c r="G9" s="28">
        <v>1796500</v>
      </c>
      <c r="H9" s="28"/>
      <c r="I9" s="28"/>
      <c r="J9" s="28"/>
      <c r="K9" s="28"/>
      <c r="L9" s="28"/>
      <c r="M9" s="28">
        <v>2845000</v>
      </c>
      <c r="N9" s="28"/>
      <c r="O9" s="28"/>
      <c r="P9" s="13">
        <f t="shared" si="0"/>
        <v>4641500</v>
      </c>
    </row>
    <row r="10" spans="1:17" x14ac:dyDescent="0.25">
      <c r="A10" s="176"/>
      <c r="B10" s="32" t="s">
        <v>56</v>
      </c>
      <c r="C10" s="1" t="s">
        <v>44</v>
      </c>
      <c r="D10" s="28"/>
      <c r="E10" s="28"/>
      <c r="F10" s="28">
        <v>38</v>
      </c>
      <c r="G10" s="28"/>
      <c r="H10" s="28"/>
      <c r="I10" s="28">
        <v>17375</v>
      </c>
      <c r="J10" s="28"/>
      <c r="K10" s="28"/>
      <c r="L10" s="28">
        <v>57</v>
      </c>
      <c r="M10" s="28"/>
      <c r="N10" s="28"/>
      <c r="O10" s="28">
        <v>12074</v>
      </c>
      <c r="P10" s="13">
        <f t="shared" si="0"/>
        <v>29544</v>
      </c>
    </row>
    <row r="11" spans="1:17" x14ac:dyDescent="0.25">
      <c r="A11" s="15"/>
      <c r="B11" s="16" t="s">
        <v>12</v>
      </c>
      <c r="C11" s="14" t="s">
        <v>13</v>
      </c>
      <c r="D11" s="30">
        <f t="shared" ref="D11:P11" si="1">SUM(D4:D10)</f>
        <v>15929801</v>
      </c>
      <c r="E11" s="30">
        <f t="shared" si="1"/>
        <v>1430000</v>
      </c>
      <c r="F11" s="30">
        <f t="shared" si="1"/>
        <v>1750038</v>
      </c>
      <c r="G11" s="30">
        <f t="shared" si="1"/>
        <v>3066500</v>
      </c>
      <c r="H11" s="30">
        <f t="shared" si="1"/>
        <v>1550000</v>
      </c>
      <c r="I11" s="30">
        <f t="shared" si="1"/>
        <v>1687387</v>
      </c>
      <c r="J11" s="30">
        <f t="shared" si="1"/>
        <v>1950000</v>
      </c>
      <c r="K11" s="30">
        <f t="shared" si="1"/>
        <v>1600000</v>
      </c>
      <c r="L11" s="30">
        <f t="shared" si="1"/>
        <v>3294787</v>
      </c>
      <c r="M11" s="30">
        <f t="shared" si="1"/>
        <v>11950000</v>
      </c>
      <c r="N11" s="30">
        <f t="shared" si="1"/>
        <v>1835000</v>
      </c>
      <c r="O11" s="30">
        <f t="shared" si="1"/>
        <v>3452074</v>
      </c>
      <c r="P11" s="48">
        <f t="shared" si="1"/>
        <v>49495587</v>
      </c>
    </row>
    <row r="12" spans="1:17" s="17" customFormat="1" x14ac:dyDescent="0.25">
      <c r="A12" s="177" t="s">
        <v>14</v>
      </c>
      <c r="B12" s="182" t="s">
        <v>15</v>
      </c>
      <c r="C12" s="1" t="s">
        <v>45</v>
      </c>
      <c r="D12" s="4">
        <v>800000</v>
      </c>
      <c r="E12" s="4">
        <v>1000000</v>
      </c>
      <c r="F12" s="4">
        <v>1000000</v>
      </c>
      <c r="G12" s="4">
        <v>1000000</v>
      </c>
      <c r="H12" s="4">
        <v>1000000</v>
      </c>
      <c r="I12" s="4">
        <v>1000000</v>
      </c>
      <c r="J12" s="4">
        <v>1000000</v>
      </c>
      <c r="K12" s="4">
        <v>1000000</v>
      </c>
      <c r="L12" s="4">
        <v>1000000</v>
      </c>
      <c r="M12" s="4">
        <v>1000000</v>
      </c>
      <c r="N12" s="4">
        <v>1000000</v>
      </c>
      <c r="O12" s="4">
        <v>1000000</v>
      </c>
      <c r="P12" s="13">
        <f>SUM(D12:O12)</f>
        <v>11800000</v>
      </c>
      <c r="Q12" s="7"/>
    </row>
    <row r="13" spans="1:17" x14ac:dyDescent="0.25">
      <c r="A13" s="178"/>
      <c r="B13" s="182"/>
      <c r="C13" s="1" t="s">
        <v>16</v>
      </c>
      <c r="D13" s="4"/>
      <c r="E13" s="4"/>
      <c r="F13" s="4"/>
      <c r="G13" s="4"/>
      <c r="H13" s="4"/>
      <c r="I13" s="4"/>
      <c r="J13" s="4"/>
      <c r="K13" s="4"/>
      <c r="L13" s="4"/>
      <c r="M13" s="4">
        <v>500000</v>
      </c>
      <c r="N13" s="4"/>
      <c r="O13" s="4"/>
      <c r="P13" s="13">
        <f t="shared" ref="P13:P39" si="2">SUM(D13:O13)</f>
        <v>500000</v>
      </c>
    </row>
    <row r="14" spans="1:17" x14ac:dyDescent="0.25">
      <c r="A14" s="178"/>
      <c r="B14" s="182"/>
      <c r="C14" s="1" t="s">
        <v>194</v>
      </c>
      <c r="D14" s="4"/>
      <c r="E14" s="4"/>
      <c r="F14" s="4">
        <v>100000</v>
      </c>
      <c r="G14" s="4">
        <v>100000</v>
      </c>
      <c r="H14" s="4">
        <v>100000</v>
      </c>
      <c r="I14" s="4">
        <v>100000</v>
      </c>
      <c r="J14" s="4">
        <v>100000</v>
      </c>
      <c r="K14" s="4">
        <v>100000</v>
      </c>
      <c r="L14" s="4">
        <v>100000</v>
      </c>
      <c r="M14" s="4">
        <v>100000</v>
      </c>
      <c r="N14" s="4">
        <v>100000</v>
      </c>
      <c r="O14" s="4">
        <v>100000</v>
      </c>
      <c r="P14" s="13">
        <f t="shared" si="2"/>
        <v>1000000</v>
      </c>
    </row>
    <row r="15" spans="1:17" x14ac:dyDescent="0.25">
      <c r="A15" s="178"/>
      <c r="B15" s="183" t="s">
        <v>57</v>
      </c>
      <c r="C15" s="1" t="s">
        <v>17</v>
      </c>
      <c r="D15" s="4">
        <v>466000</v>
      </c>
      <c r="E15" s="4">
        <v>228000</v>
      </c>
      <c r="F15" s="4">
        <v>126300</v>
      </c>
      <c r="G15" s="4"/>
      <c r="H15" s="4"/>
      <c r="I15" s="4">
        <v>180000</v>
      </c>
      <c r="J15" s="4">
        <v>162600</v>
      </c>
      <c r="K15" s="4"/>
      <c r="L15" s="4">
        <v>159100</v>
      </c>
      <c r="M15" s="4"/>
      <c r="N15" s="4">
        <v>53300</v>
      </c>
      <c r="O15" s="4">
        <v>552100</v>
      </c>
      <c r="P15" s="13">
        <f t="shared" si="2"/>
        <v>1927400</v>
      </c>
    </row>
    <row r="16" spans="1:17" x14ac:dyDescent="0.25">
      <c r="A16" s="178"/>
      <c r="B16" s="182"/>
      <c r="C16" s="1" t="s">
        <v>18</v>
      </c>
      <c r="D16" s="4">
        <v>70000</v>
      </c>
      <c r="E16" s="4">
        <v>70000</v>
      </c>
      <c r="F16" s="4">
        <v>70000</v>
      </c>
      <c r="G16" s="4">
        <v>70000</v>
      </c>
      <c r="H16" s="4">
        <v>70000</v>
      </c>
      <c r="I16" s="4">
        <v>70000</v>
      </c>
      <c r="J16" s="4">
        <v>70000</v>
      </c>
      <c r="K16" s="4">
        <v>70000</v>
      </c>
      <c r="L16" s="4">
        <v>70000</v>
      </c>
      <c r="M16" s="4">
        <v>70000</v>
      </c>
      <c r="N16" s="4">
        <v>70000</v>
      </c>
      <c r="O16" s="4">
        <v>70000</v>
      </c>
      <c r="P16" s="13">
        <f t="shared" si="2"/>
        <v>840000</v>
      </c>
    </row>
    <row r="17" spans="1:17" x14ac:dyDescent="0.25">
      <c r="A17" s="178"/>
      <c r="B17" s="182"/>
      <c r="C17" s="1" t="s">
        <v>46</v>
      </c>
      <c r="D17" s="4">
        <v>200000</v>
      </c>
      <c r="E17" s="4">
        <v>200000</v>
      </c>
      <c r="F17" s="4">
        <v>200000</v>
      </c>
      <c r="G17" s="4">
        <v>200000</v>
      </c>
      <c r="H17" s="4">
        <v>200000</v>
      </c>
      <c r="I17" s="4">
        <v>200000</v>
      </c>
      <c r="J17" s="4">
        <v>200000</v>
      </c>
      <c r="K17" s="4">
        <v>200000</v>
      </c>
      <c r="L17" s="4">
        <v>200000</v>
      </c>
      <c r="M17" s="4">
        <v>200000</v>
      </c>
      <c r="N17" s="4">
        <v>200000</v>
      </c>
      <c r="O17" s="4">
        <v>200000</v>
      </c>
      <c r="P17" s="13">
        <f t="shared" si="2"/>
        <v>2400000</v>
      </c>
    </row>
    <row r="18" spans="1:17" x14ac:dyDescent="0.25">
      <c r="A18" s="178"/>
      <c r="B18" s="182"/>
      <c r="C18" s="1" t="s">
        <v>19</v>
      </c>
      <c r="D18" s="4">
        <v>25970</v>
      </c>
      <c r="E18" s="4">
        <v>29000</v>
      </c>
      <c r="F18" s="4">
        <v>26290</v>
      </c>
      <c r="G18" s="4">
        <v>26970</v>
      </c>
      <c r="H18" s="4">
        <v>27670</v>
      </c>
      <c r="I18" s="4">
        <v>26600</v>
      </c>
      <c r="J18" s="4">
        <v>26460</v>
      </c>
      <c r="K18" s="4">
        <v>27990</v>
      </c>
      <c r="L18" s="4">
        <v>26580</v>
      </c>
      <c r="M18" s="4">
        <v>26530</v>
      </c>
      <c r="N18" s="4">
        <v>26460</v>
      </c>
      <c r="O18" s="4">
        <v>27500</v>
      </c>
      <c r="P18" s="13">
        <f t="shared" si="2"/>
        <v>324020</v>
      </c>
    </row>
    <row r="19" spans="1:17" x14ac:dyDescent="0.25">
      <c r="A19" s="178"/>
      <c r="B19" s="182"/>
      <c r="C19" s="1" t="s">
        <v>20</v>
      </c>
      <c r="D19" s="4">
        <v>327860</v>
      </c>
      <c r="E19" s="4"/>
      <c r="F19" s="4"/>
      <c r="G19" s="4">
        <v>251100</v>
      </c>
      <c r="H19" s="4"/>
      <c r="I19" s="4"/>
      <c r="J19" s="4">
        <v>290960</v>
      </c>
      <c r="K19" s="4"/>
      <c r="L19" s="4"/>
      <c r="M19" s="4">
        <v>227800</v>
      </c>
      <c r="N19" s="4">
        <v>9370</v>
      </c>
      <c r="O19" s="4"/>
      <c r="P19" s="13">
        <f t="shared" si="2"/>
        <v>1107090</v>
      </c>
    </row>
    <row r="20" spans="1:17" x14ac:dyDescent="0.25">
      <c r="A20" s="178"/>
      <c r="B20" s="182"/>
      <c r="C20" s="1" t="s">
        <v>47</v>
      </c>
      <c r="D20" s="4">
        <v>20000</v>
      </c>
      <c r="E20" s="4">
        <v>20000</v>
      </c>
      <c r="F20" s="4">
        <v>20000</v>
      </c>
      <c r="G20" s="4">
        <v>20000</v>
      </c>
      <c r="H20" s="4">
        <v>20000</v>
      </c>
      <c r="I20" s="4">
        <v>20000</v>
      </c>
      <c r="J20" s="4">
        <v>20000</v>
      </c>
      <c r="K20" s="4">
        <v>20000</v>
      </c>
      <c r="L20" s="4">
        <v>20000</v>
      </c>
      <c r="M20" s="4">
        <v>20000</v>
      </c>
      <c r="N20" s="4">
        <v>20000</v>
      </c>
      <c r="O20" s="4">
        <v>20000</v>
      </c>
      <c r="P20" s="13">
        <f t="shared" si="2"/>
        <v>240000</v>
      </c>
    </row>
    <row r="21" spans="1:17" x14ac:dyDescent="0.25">
      <c r="A21" s="178"/>
      <c r="B21" s="182"/>
      <c r="C21" s="1" t="s">
        <v>37</v>
      </c>
      <c r="D21" s="4"/>
      <c r="E21" s="4"/>
      <c r="F21" s="4"/>
      <c r="G21" s="4"/>
      <c r="H21" s="4"/>
      <c r="I21" s="4">
        <v>4000</v>
      </c>
      <c r="J21" s="4">
        <v>110000</v>
      </c>
      <c r="K21" s="4"/>
      <c r="L21" s="4"/>
      <c r="M21" s="4"/>
      <c r="N21" s="4"/>
      <c r="O21" s="4"/>
      <c r="P21" s="13">
        <f t="shared" si="2"/>
        <v>114000</v>
      </c>
      <c r="Q21" s="6">
        <f>SUM(P15:P21)</f>
        <v>6952510</v>
      </c>
    </row>
    <row r="22" spans="1:17" x14ac:dyDescent="0.25">
      <c r="A22" s="178"/>
      <c r="B22" s="182" t="s">
        <v>39</v>
      </c>
      <c r="C22" s="1" t="s">
        <v>21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>
        <v>2200</v>
      </c>
      <c r="P22" s="13">
        <f t="shared" si="2"/>
        <v>2200</v>
      </c>
    </row>
    <row r="23" spans="1:17" x14ac:dyDescent="0.25">
      <c r="A23" s="178"/>
      <c r="B23" s="182"/>
      <c r="C23" s="1" t="s">
        <v>22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13">
        <f t="shared" si="2"/>
        <v>0</v>
      </c>
    </row>
    <row r="24" spans="1:17" x14ac:dyDescent="0.25">
      <c r="A24" s="178"/>
      <c r="B24" s="182"/>
      <c r="C24" s="1" t="s">
        <v>94</v>
      </c>
      <c r="D24" s="4"/>
      <c r="E24" s="4"/>
      <c r="F24" s="4"/>
      <c r="G24" s="4"/>
      <c r="H24" s="4">
        <v>50000</v>
      </c>
      <c r="I24" s="4"/>
      <c r="J24" s="4"/>
      <c r="K24" s="4"/>
      <c r="L24" s="4"/>
      <c r="M24" s="4">
        <v>50000</v>
      </c>
      <c r="N24" s="4">
        <v>50000</v>
      </c>
      <c r="O24" s="4"/>
      <c r="P24" s="13">
        <f t="shared" si="2"/>
        <v>150000</v>
      </c>
    </row>
    <row r="25" spans="1:17" x14ac:dyDescent="0.25">
      <c r="A25" s="178"/>
      <c r="B25" s="182"/>
      <c r="C25" s="1" t="s">
        <v>39</v>
      </c>
      <c r="D25" s="4"/>
      <c r="E25" s="4"/>
      <c r="F25" s="4">
        <v>100000</v>
      </c>
      <c r="G25" s="4"/>
      <c r="H25" s="4"/>
      <c r="I25" s="4">
        <v>100000</v>
      </c>
      <c r="J25" s="4"/>
      <c r="K25" s="4"/>
      <c r="L25" s="4"/>
      <c r="M25" s="4"/>
      <c r="N25" s="4"/>
      <c r="O25" s="4"/>
      <c r="P25" s="13">
        <f t="shared" si="2"/>
        <v>200000</v>
      </c>
      <c r="Q25" s="6"/>
    </row>
    <row r="26" spans="1:17" x14ac:dyDescent="0.25">
      <c r="A26" s="178"/>
      <c r="B26" s="176" t="s">
        <v>66</v>
      </c>
      <c r="C26" s="1" t="s">
        <v>23</v>
      </c>
      <c r="D26" s="4">
        <v>179440</v>
      </c>
      <c r="E26" s="4"/>
      <c r="F26" s="4"/>
      <c r="G26" s="4">
        <v>177200</v>
      </c>
      <c r="H26" s="4"/>
      <c r="I26" s="4"/>
      <c r="J26" s="4"/>
      <c r="K26" s="4"/>
      <c r="L26" s="4"/>
      <c r="M26" s="4">
        <v>228760</v>
      </c>
      <c r="N26" s="4">
        <v>7470</v>
      </c>
      <c r="O26" s="4"/>
      <c r="P26" s="13">
        <f t="shared" si="2"/>
        <v>592870</v>
      </c>
    </row>
    <row r="27" spans="1:17" x14ac:dyDescent="0.25">
      <c r="A27" s="178"/>
      <c r="B27" s="176"/>
      <c r="C27" s="1" t="s">
        <v>24</v>
      </c>
      <c r="D27" s="4">
        <v>6000</v>
      </c>
      <c r="E27" s="4"/>
      <c r="F27" s="4"/>
      <c r="G27" s="4"/>
      <c r="H27" s="4"/>
      <c r="I27" s="4"/>
      <c r="J27" s="4"/>
      <c r="K27" s="4"/>
      <c r="L27" s="4"/>
      <c r="M27" s="4">
        <v>21500</v>
      </c>
      <c r="N27" s="4"/>
      <c r="O27" s="4"/>
      <c r="P27" s="13">
        <f t="shared" si="2"/>
        <v>27500</v>
      </c>
    </row>
    <row r="28" spans="1:17" x14ac:dyDescent="0.25">
      <c r="A28" s="178"/>
      <c r="B28" s="176"/>
      <c r="C28" s="1" t="s">
        <v>36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13">
        <f t="shared" si="2"/>
        <v>0</v>
      </c>
    </row>
    <row r="29" spans="1:17" x14ac:dyDescent="0.25">
      <c r="A29" s="178"/>
      <c r="B29" s="176"/>
      <c r="C29" s="1" t="s">
        <v>40</v>
      </c>
      <c r="D29" s="4"/>
      <c r="E29" s="4"/>
      <c r="F29" s="4"/>
      <c r="G29" s="4">
        <v>5300</v>
      </c>
      <c r="H29" s="4"/>
      <c r="I29" s="4"/>
      <c r="J29" s="4"/>
      <c r="K29" s="4"/>
      <c r="L29" s="4"/>
      <c r="M29" s="4">
        <v>26660</v>
      </c>
      <c r="N29" s="4"/>
      <c r="O29" s="4"/>
      <c r="P29" s="13">
        <f t="shared" si="2"/>
        <v>31960</v>
      </c>
    </row>
    <row r="30" spans="1:17" x14ac:dyDescent="0.25">
      <c r="A30" s="178"/>
      <c r="B30" s="176"/>
      <c r="C30" s="1" t="s">
        <v>198</v>
      </c>
      <c r="D30" s="4"/>
      <c r="E30" s="4"/>
      <c r="F30" s="4"/>
      <c r="G30" s="4">
        <v>128000</v>
      </c>
      <c r="H30" s="4"/>
      <c r="I30" s="4"/>
      <c r="J30" s="4"/>
      <c r="K30" s="4"/>
      <c r="L30" s="4"/>
      <c r="M30" s="4"/>
      <c r="N30" s="4"/>
      <c r="O30" s="4"/>
      <c r="P30" s="13">
        <f t="shared" si="2"/>
        <v>128000</v>
      </c>
    </row>
    <row r="31" spans="1:17" x14ac:dyDescent="0.25">
      <c r="A31" s="178"/>
      <c r="B31" s="176"/>
      <c r="C31" s="1" t="s">
        <v>38</v>
      </c>
      <c r="D31" s="4">
        <v>100000</v>
      </c>
      <c r="E31" s="4"/>
      <c r="F31" s="4"/>
      <c r="G31" s="4">
        <v>251000</v>
      </c>
      <c r="H31" s="4"/>
      <c r="I31" s="4"/>
      <c r="J31" s="4"/>
      <c r="K31" s="4"/>
      <c r="L31" s="4"/>
      <c r="M31" s="4">
        <v>345000</v>
      </c>
      <c r="N31" s="4"/>
      <c r="O31" s="4"/>
      <c r="P31" s="13">
        <f t="shared" si="2"/>
        <v>696000</v>
      </c>
    </row>
    <row r="32" spans="1:17" x14ac:dyDescent="0.25">
      <c r="A32" s="178"/>
      <c r="B32" s="176"/>
      <c r="C32" s="1" t="s">
        <v>25</v>
      </c>
      <c r="D32" s="4"/>
      <c r="E32" s="4"/>
      <c r="F32" s="4"/>
      <c r="G32" s="4"/>
      <c r="H32" s="4"/>
      <c r="I32" s="4"/>
      <c r="J32" s="4"/>
      <c r="K32" s="4"/>
      <c r="L32" s="4"/>
      <c r="M32" s="4">
        <v>180000</v>
      </c>
      <c r="N32" s="4"/>
      <c r="O32" s="4"/>
      <c r="P32" s="13">
        <f>SUM(D32:O32)</f>
        <v>180000</v>
      </c>
    </row>
    <row r="33" spans="1:17" x14ac:dyDescent="0.25">
      <c r="A33" s="178"/>
      <c r="B33" s="176"/>
      <c r="C33" s="1" t="s">
        <v>26</v>
      </c>
      <c r="D33" s="4">
        <v>200000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13">
        <f t="shared" si="2"/>
        <v>200000</v>
      </c>
    </row>
    <row r="34" spans="1:17" x14ac:dyDescent="0.25">
      <c r="A34" s="178"/>
      <c r="B34" s="176"/>
      <c r="C34" s="1" t="s">
        <v>27</v>
      </c>
      <c r="D34" s="4">
        <v>100000</v>
      </c>
      <c r="E34" s="4"/>
      <c r="F34" s="4"/>
      <c r="G34" s="4">
        <v>607400</v>
      </c>
      <c r="H34" s="4"/>
      <c r="I34" s="4"/>
      <c r="J34" s="4"/>
      <c r="K34" s="4">
        <v>200000</v>
      </c>
      <c r="L34" s="4"/>
      <c r="M34" s="4">
        <v>1500000</v>
      </c>
      <c r="N34" s="4"/>
      <c r="O34" s="4"/>
      <c r="P34" s="13">
        <f t="shared" si="2"/>
        <v>2407400</v>
      </c>
    </row>
    <row r="35" spans="1:17" x14ac:dyDescent="0.25">
      <c r="A35" s="178"/>
      <c r="B35" s="176"/>
      <c r="C35" s="1" t="s">
        <v>28</v>
      </c>
      <c r="D35" s="4"/>
      <c r="E35" s="4"/>
      <c r="F35" s="4"/>
      <c r="G35" s="4">
        <v>174000</v>
      </c>
      <c r="H35" s="4"/>
      <c r="I35" s="4"/>
      <c r="J35" s="4"/>
      <c r="K35" s="4"/>
      <c r="L35" s="4"/>
      <c r="M35" s="4">
        <v>600000</v>
      </c>
      <c r="N35" s="4"/>
      <c r="O35" s="4"/>
      <c r="P35" s="13">
        <f t="shared" si="2"/>
        <v>774000</v>
      </c>
    </row>
    <row r="36" spans="1:17" x14ac:dyDescent="0.25">
      <c r="A36" s="178"/>
      <c r="B36" s="176"/>
      <c r="C36" s="1" t="s">
        <v>29</v>
      </c>
      <c r="D36" s="4">
        <v>468100</v>
      </c>
      <c r="E36" s="4"/>
      <c r="F36" s="4"/>
      <c r="G36" s="4">
        <v>396000</v>
      </c>
      <c r="H36" s="4"/>
      <c r="I36" s="4"/>
      <c r="J36" s="4"/>
      <c r="K36" s="4"/>
      <c r="L36" s="4"/>
      <c r="M36" s="4">
        <v>1818300</v>
      </c>
      <c r="N36" s="4"/>
      <c r="O36" s="4"/>
      <c r="P36" s="13">
        <f t="shared" si="2"/>
        <v>2682400</v>
      </c>
    </row>
    <row r="37" spans="1:17" x14ac:dyDescent="0.25">
      <c r="A37" s="178"/>
      <c r="B37" s="176"/>
      <c r="C37" s="1" t="s">
        <v>70</v>
      </c>
      <c r="D37" s="4"/>
      <c r="E37" s="4"/>
      <c r="F37" s="4"/>
      <c r="G37" s="4"/>
      <c r="H37" s="4"/>
      <c r="I37" s="4"/>
      <c r="J37" s="4"/>
      <c r="K37" s="4"/>
      <c r="L37" s="4"/>
      <c r="M37" s="4">
        <v>1870000</v>
      </c>
      <c r="N37" s="4"/>
      <c r="O37" s="4"/>
      <c r="P37" s="13">
        <f t="shared" si="2"/>
        <v>1870000</v>
      </c>
    </row>
    <row r="38" spans="1:17" x14ac:dyDescent="0.25">
      <c r="A38" s="178"/>
      <c r="B38" s="176"/>
      <c r="C38" s="1" t="s">
        <v>195</v>
      </c>
      <c r="D38" s="4">
        <v>418470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3">
        <f t="shared" si="2"/>
        <v>418470</v>
      </c>
    </row>
    <row r="39" spans="1:17" x14ac:dyDescent="0.25">
      <c r="A39" s="178"/>
      <c r="B39" s="176"/>
      <c r="C39" s="1" t="s">
        <v>48</v>
      </c>
      <c r="D39" s="4">
        <v>547500</v>
      </c>
      <c r="E39" s="4"/>
      <c r="F39" s="4"/>
      <c r="G39" s="4">
        <v>1013300</v>
      </c>
      <c r="H39" s="4"/>
      <c r="I39" s="4"/>
      <c r="J39" s="4"/>
      <c r="K39" s="4">
        <v>1647700</v>
      </c>
      <c r="L39" s="4"/>
      <c r="M39" s="4">
        <v>2457240</v>
      </c>
      <c r="N39" s="4"/>
      <c r="O39" s="4"/>
      <c r="P39" s="13">
        <f t="shared" si="2"/>
        <v>5665740</v>
      </c>
      <c r="Q39" s="6">
        <f>SUM(P26:P39)</f>
        <v>15674340</v>
      </c>
    </row>
    <row r="40" spans="1:17" x14ac:dyDescent="0.25">
      <c r="A40" s="179"/>
      <c r="B40" s="16" t="s">
        <v>12</v>
      </c>
      <c r="C40" s="14" t="s">
        <v>30</v>
      </c>
      <c r="D40" s="8">
        <f t="shared" ref="D40:P40" si="3">SUM(D12:D39)</f>
        <v>3929340</v>
      </c>
      <c r="E40" s="8">
        <f t="shared" si="3"/>
        <v>1547000</v>
      </c>
      <c r="F40" s="8">
        <f t="shared" si="3"/>
        <v>1642590</v>
      </c>
      <c r="G40" s="8">
        <f t="shared" si="3"/>
        <v>4420270</v>
      </c>
      <c r="H40" s="8">
        <f t="shared" si="3"/>
        <v>1467670</v>
      </c>
      <c r="I40" s="8">
        <f t="shared" si="3"/>
        <v>1700600</v>
      </c>
      <c r="J40" s="8">
        <f t="shared" si="3"/>
        <v>1980020</v>
      </c>
      <c r="K40" s="8">
        <f t="shared" si="3"/>
        <v>3265690</v>
      </c>
      <c r="L40" s="8">
        <f t="shared" si="3"/>
        <v>1575680</v>
      </c>
      <c r="M40" s="8">
        <f t="shared" si="3"/>
        <v>11241790</v>
      </c>
      <c r="N40" s="8">
        <f t="shared" si="3"/>
        <v>1536600</v>
      </c>
      <c r="O40" s="8">
        <f t="shared" si="3"/>
        <v>1971800</v>
      </c>
      <c r="P40" s="49">
        <f t="shared" si="3"/>
        <v>36279050</v>
      </c>
    </row>
    <row r="41" spans="1:17" x14ac:dyDescent="0.25">
      <c r="A41" s="2"/>
      <c r="B41" s="31" t="s">
        <v>68</v>
      </c>
      <c r="C41" s="33"/>
      <c r="D41" s="4">
        <f t="shared" ref="D41:P41" si="4">SUM(D11-D40)</f>
        <v>12000461</v>
      </c>
      <c r="E41" s="4">
        <f t="shared" si="4"/>
        <v>-117000</v>
      </c>
      <c r="F41" s="4">
        <f t="shared" si="4"/>
        <v>107448</v>
      </c>
      <c r="G41" s="4">
        <f t="shared" si="4"/>
        <v>-1353770</v>
      </c>
      <c r="H41" s="4">
        <f t="shared" si="4"/>
        <v>82330</v>
      </c>
      <c r="I41" s="4">
        <f t="shared" si="4"/>
        <v>-13213</v>
      </c>
      <c r="J41" s="4">
        <f t="shared" si="4"/>
        <v>-30020</v>
      </c>
      <c r="K41" s="4">
        <f t="shared" si="4"/>
        <v>-1665690</v>
      </c>
      <c r="L41" s="4">
        <f t="shared" si="4"/>
        <v>1719107</v>
      </c>
      <c r="M41" s="4">
        <f t="shared" si="4"/>
        <v>708210</v>
      </c>
      <c r="N41" s="4">
        <f t="shared" si="4"/>
        <v>298400</v>
      </c>
      <c r="O41" s="4">
        <f t="shared" si="4"/>
        <v>1480274</v>
      </c>
      <c r="P41" s="47">
        <f t="shared" si="4"/>
        <v>13216537</v>
      </c>
    </row>
    <row r="42" spans="1:17" ht="18" thickBot="1" x14ac:dyDescent="0.3">
      <c r="A42" s="2"/>
      <c r="B42" s="34" t="s">
        <v>67</v>
      </c>
      <c r="C42" s="35" t="s">
        <v>197</v>
      </c>
      <c r="D42" s="12">
        <v>12000461</v>
      </c>
      <c r="E42" s="12">
        <f>SUM(D42+E41)</f>
        <v>11883461</v>
      </c>
      <c r="F42" s="12">
        <f t="shared" ref="F42:G42" si="5">SUM(E42+F41)</f>
        <v>11990909</v>
      </c>
      <c r="G42" s="12">
        <f t="shared" si="5"/>
        <v>10637139</v>
      </c>
      <c r="H42" s="12">
        <f t="shared" ref="H42" si="6">SUM(G42+H41)</f>
        <v>10719469</v>
      </c>
      <c r="I42" s="12">
        <f t="shared" ref="I42" si="7">SUM(H42+I41)</f>
        <v>10706256</v>
      </c>
      <c r="J42" s="12">
        <f t="shared" ref="J42" si="8">SUM(I42+J41)</f>
        <v>10676236</v>
      </c>
      <c r="K42" s="12">
        <f t="shared" ref="K42" si="9">SUM(J42+K41)</f>
        <v>9010546</v>
      </c>
      <c r="L42" s="12">
        <f t="shared" ref="L42" si="10">SUM(K42+L41)</f>
        <v>10729653</v>
      </c>
      <c r="M42" s="12">
        <f t="shared" ref="M42" si="11">SUM(L42+M41)</f>
        <v>11437863</v>
      </c>
      <c r="N42" s="12">
        <f t="shared" ref="N42" si="12">SUM(M42+N41)</f>
        <v>11736263</v>
      </c>
      <c r="O42" s="12">
        <f t="shared" ref="O42" si="13">SUM(N42+O41)</f>
        <v>13216537</v>
      </c>
    </row>
    <row r="43" spans="1:17" x14ac:dyDescent="0.25">
      <c r="J43" s="6"/>
      <c r="N43" s="41" t="s">
        <v>35</v>
      </c>
      <c r="O43" s="44">
        <v>7535783</v>
      </c>
    </row>
    <row r="44" spans="1:17" x14ac:dyDescent="0.25">
      <c r="N44" s="42" t="s">
        <v>49</v>
      </c>
      <c r="O44" s="45">
        <v>39495493</v>
      </c>
    </row>
    <row r="45" spans="1:17" x14ac:dyDescent="0.25">
      <c r="A45" s="51"/>
      <c r="B45" s="51"/>
      <c r="C45" s="51"/>
      <c r="D45" s="51"/>
      <c r="E45" s="51"/>
      <c r="N45" s="42" t="s">
        <v>58</v>
      </c>
      <c r="O45" s="45">
        <v>13216537</v>
      </c>
    </row>
    <row r="46" spans="1:17" x14ac:dyDescent="0.25">
      <c r="A46" s="51"/>
      <c r="B46" s="51"/>
      <c r="C46" s="51"/>
      <c r="D46" s="51"/>
      <c r="E46" s="51"/>
      <c r="N46" s="161" t="s">
        <v>204</v>
      </c>
      <c r="O46" s="45">
        <v>1000000</v>
      </c>
    </row>
    <row r="47" spans="1:17" x14ac:dyDescent="0.25">
      <c r="A47" s="52"/>
      <c r="B47" s="52"/>
      <c r="C47" s="52"/>
      <c r="D47" s="52"/>
      <c r="E47" s="53"/>
      <c r="N47" s="42" t="s">
        <v>59</v>
      </c>
      <c r="O47" s="45">
        <v>36449356</v>
      </c>
    </row>
    <row r="48" spans="1:17" ht="17.5" customHeight="1" thickBot="1" x14ac:dyDescent="0.3">
      <c r="A48" s="54"/>
      <c r="B48" s="55"/>
      <c r="C48" s="56"/>
      <c r="D48" s="57"/>
      <c r="E48" s="55"/>
      <c r="I48"/>
      <c r="N48" s="43" t="s">
        <v>34</v>
      </c>
      <c r="O48" s="46">
        <f>SUM(O43:O47)</f>
        <v>97697169</v>
      </c>
    </row>
    <row r="49" spans="1:11" ht="18" thickBot="1" x14ac:dyDescent="0.3">
      <c r="A49" s="165" t="s">
        <v>113</v>
      </c>
      <c r="B49" s="166"/>
      <c r="C49" s="166"/>
      <c r="D49" s="166"/>
      <c r="E49" s="167"/>
      <c r="G49" s="171" t="s">
        <v>114</v>
      </c>
      <c r="H49" s="172"/>
      <c r="I49" s="172"/>
      <c r="J49" s="172"/>
      <c r="K49" s="173"/>
    </row>
    <row r="50" spans="1:11" ht="18" thickBot="1" x14ac:dyDescent="0.3">
      <c r="A50" s="168" t="s">
        <v>31</v>
      </c>
      <c r="B50" s="169"/>
      <c r="C50" s="170" t="s">
        <v>32</v>
      </c>
      <c r="D50" s="169"/>
      <c r="E50" s="19" t="s">
        <v>33</v>
      </c>
      <c r="G50" s="174" t="s">
        <v>73</v>
      </c>
      <c r="H50" s="175"/>
      <c r="I50" s="174" t="s">
        <v>74</v>
      </c>
      <c r="J50" s="175"/>
      <c r="K50" s="50" t="s">
        <v>75</v>
      </c>
    </row>
    <row r="51" spans="1:11" ht="28" x14ac:dyDescent="0.25">
      <c r="A51" s="58" t="s">
        <v>71</v>
      </c>
      <c r="B51" s="114">
        <v>5964483</v>
      </c>
      <c r="C51" s="10"/>
      <c r="D51" s="9"/>
      <c r="E51" s="59">
        <v>5964483</v>
      </c>
      <c r="G51" s="62" t="s">
        <v>200</v>
      </c>
      <c r="H51" s="63">
        <v>15522228</v>
      </c>
      <c r="I51" s="73" t="s">
        <v>84</v>
      </c>
      <c r="J51" s="64">
        <v>1057400</v>
      </c>
      <c r="K51" s="163"/>
    </row>
    <row r="52" spans="1:11" ht="43" thickBot="1" x14ac:dyDescent="0.3">
      <c r="A52" s="60" t="s">
        <v>72</v>
      </c>
      <c r="B52" s="115">
        <v>30484873</v>
      </c>
      <c r="C52" s="18"/>
      <c r="D52" s="11"/>
      <c r="E52" s="61">
        <v>30484873</v>
      </c>
      <c r="G52" s="65" t="s">
        <v>76</v>
      </c>
      <c r="H52" s="66">
        <v>9920000</v>
      </c>
      <c r="I52" s="65" t="s">
        <v>83</v>
      </c>
      <c r="J52" s="66">
        <v>6000000</v>
      </c>
      <c r="K52" s="163"/>
    </row>
    <row r="53" spans="1:11" ht="18" thickBot="1" x14ac:dyDescent="0.3">
      <c r="A53" s="22" t="s">
        <v>13</v>
      </c>
      <c r="B53" s="23">
        <f>SUM(B51:B52)</f>
        <v>36449356</v>
      </c>
      <c r="C53" s="24" t="s">
        <v>30</v>
      </c>
      <c r="D53" s="25">
        <f>SUM(D51:D52)</f>
        <v>0</v>
      </c>
      <c r="E53" s="26">
        <f>SUM(B53-D53)</f>
        <v>36449356</v>
      </c>
      <c r="G53" s="65" t="s">
        <v>77</v>
      </c>
      <c r="H53" s="66">
        <v>11247</v>
      </c>
      <c r="I53" s="65" t="s">
        <v>78</v>
      </c>
      <c r="J53" s="66">
        <v>87800</v>
      </c>
      <c r="K53" s="163"/>
    </row>
    <row r="54" spans="1:11" x14ac:dyDescent="0.25">
      <c r="G54" s="67" t="s">
        <v>79</v>
      </c>
      <c r="H54" s="66">
        <v>0</v>
      </c>
      <c r="I54" s="65" t="s">
        <v>80</v>
      </c>
      <c r="J54" s="66">
        <v>1370000</v>
      </c>
      <c r="K54" s="163"/>
    </row>
    <row r="55" spans="1:11" x14ac:dyDescent="0.25">
      <c r="G55" s="68" t="s">
        <v>201</v>
      </c>
      <c r="H55" s="69">
        <v>3542508</v>
      </c>
      <c r="I55" s="70" t="s">
        <v>203</v>
      </c>
      <c r="J55" s="69">
        <v>660000</v>
      </c>
      <c r="K55" s="163"/>
    </row>
    <row r="56" spans="1:11" ht="18" thickBot="1" x14ac:dyDescent="0.3">
      <c r="G56" s="68"/>
      <c r="H56" s="69"/>
      <c r="I56" s="70" t="s">
        <v>202</v>
      </c>
      <c r="J56" s="69">
        <v>12285000</v>
      </c>
      <c r="K56" s="164"/>
    </row>
    <row r="57" spans="1:11" ht="17" customHeight="1" thickBot="1" x14ac:dyDescent="0.3">
      <c r="G57" s="71" t="s">
        <v>81</v>
      </c>
      <c r="H57" s="162">
        <f>SUM(H51:H56)</f>
        <v>28995983</v>
      </c>
      <c r="I57" s="71" t="s">
        <v>82</v>
      </c>
      <c r="J57" s="162">
        <f>SUM(J51:J56)</f>
        <v>21460200</v>
      </c>
      <c r="K57" s="72">
        <f>H57-J57</f>
        <v>7535783</v>
      </c>
    </row>
  </sheetData>
  <mergeCells count="16">
    <mergeCell ref="A4:A10"/>
    <mergeCell ref="B26:B39"/>
    <mergeCell ref="A12:A40"/>
    <mergeCell ref="A2:P2"/>
    <mergeCell ref="B3:C3"/>
    <mergeCell ref="B7:B9"/>
    <mergeCell ref="B12:B14"/>
    <mergeCell ref="B15:B21"/>
    <mergeCell ref="B22:B25"/>
    <mergeCell ref="K51:K56"/>
    <mergeCell ref="A49:E49"/>
    <mergeCell ref="A50:B50"/>
    <mergeCell ref="C50:D50"/>
    <mergeCell ref="G49:K49"/>
    <mergeCell ref="G50:H50"/>
    <mergeCell ref="I50:J50"/>
  </mergeCells>
  <phoneticPr fontId="2" type="noConversion"/>
  <pageMargins left="0.25" right="0.25" top="0.75" bottom="0.75" header="0.3" footer="0.3"/>
  <pageSetup paperSize="9" scale="63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>
      <selection sqref="A1:P1"/>
    </sheetView>
  </sheetViews>
  <sheetFormatPr baseColWidth="10" defaultColWidth="8.83203125" defaultRowHeight="17" x14ac:dyDescent="0.25"/>
  <cols>
    <col min="1" max="1" width="14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3.1640625" style="74" customWidth="1"/>
    <col min="7" max="8" width="10.83203125" style="74" customWidth="1"/>
    <col min="9" max="9" width="9.5" style="74" bestFit="1" customWidth="1"/>
    <col min="10" max="10" width="8.83203125" style="74"/>
    <col min="11" max="11" width="11.83203125" style="74" bestFit="1" customWidth="1"/>
    <col min="12" max="16384" width="8.83203125" style="74"/>
  </cols>
  <sheetData>
    <row r="1" spans="1:10" ht="23" x14ac:dyDescent="0.25">
      <c r="A1" s="184" t="s">
        <v>155</v>
      </c>
      <c r="B1" s="185"/>
      <c r="C1" s="185"/>
      <c r="D1" s="185"/>
    </row>
    <row r="2" spans="1:10" x14ac:dyDescent="0.25">
      <c r="A2" s="186" t="s">
        <v>52</v>
      </c>
      <c r="B2" s="187"/>
      <c r="C2" s="187" t="s">
        <v>60</v>
      </c>
      <c r="D2" s="187"/>
    </row>
    <row r="3" spans="1:10" x14ac:dyDescent="0.25">
      <c r="A3" s="75" t="s">
        <v>92</v>
      </c>
      <c r="B3" s="76">
        <v>9010546</v>
      </c>
      <c r="C3" s="77" t="s">
        <v>62</v>
      </c>
      <c r="D3" s="78">
        <v>1000000</v>
      </c>
    </row>
    <row r="4" spans="1:10" x14ac:dyDescent="0.25">
      <c r="A4" s="79" t="s">
        <v>61</v>
      </c>
      <c r="B4" s="78">
        <v>1315000</v>
      </c>
      <c r="C4" s="111" t="s">
        <v>122</v>
      </c>
      <c r="D4" s="86">
        <v>100000</v>
      </c>
    </row>
    <row r="5" spans="1:10" x14ac:dyDescent="0.25">
      <c r="A5" s="108" t="s">
        <v>161</v>
      </c>
      <c r="B5" s="81">
        <v>57</v>
      </c>
      <c r="C5" s="80" t="s">
        <v>89</v>
      </c>
      <c r="D5" s="86">
        <v>200000</v>
      </c>
    </row>
    <row r="6" spans="1:10" ht="18" thickBot="1" x14ac:dyDescent="0.3">
      <c r="A6" s="109" t="s">
        <v>162</v>
      </c>
      <c r="B6" s="82">
        <v>1979730</v>
      </c>
      <c r="C6" s="80" t="s">
        <v>90</v>
      </c>
      <c r="D6" s="86">
        <v>70000</v>
      </c>
    </row>
    <row r="7" spans="1:10" ht="18" thickTop="1" x14ac:dyDescent="0.25">
      <c r="A7" s="83" t="s">
        <v>63</v>
      </c>
      <c r="B7" s="84">
        <f>SUM(B3:B6)</f>
        <v>12305333</v>
      </c>
      <c r="C7" s="80" t="s">
        <v>69</v>
      </c>
      <c r="D7" s="78">
        <v>20000</v>
      </c>
    </row>
    <row r="8" spans="1:10" x14ac:dyDescent="0.25">
      <c r="B8" s="85"/>
      <c r="C8" s="80" t="s">
        <v>91</v>
      </c>
      <c r="D8" s="130">
        <v>26580</v>
      </c>
      <c r="E8" s="138"/>
      <c r="F8" s="112"/>
    </row>
    <row r="9" spans="1:10" x14ac:dyDescent="0.25">
      <c r="B9" s="85"/>
      <c r="C9" s="124" t="s">
        <v>160</v>
      </c>
      <c r="D9" s="86">
        <v>159100</v>
      </c>
      <c r="E9" s="112"/>
      <c r="F9" s="112"/>
    </row>
    <row r="10" spans="1:10" x14ac:dyDescent="0.25">
      <c r="B10" s="85"/>
      <c r="C10" s="124"/>
      <c r="D10" s="86"/>
      <c r="E10" s="116"/>
      <c r="F10" s="116"/>
      <c r="G10" s="88"/>
      <c r="H10" s="116"/>
      <c r="I10" s="88"/>
    </row>
    <row r="11" spans="1:10" x14ac:dyDescent="0.25">
      <c r="B11" s="85"/>
      <c r="C11" s="128"/>
      <c r="D11" s="129"/>
      <c r="E11" s="90"/>
      <c r="F11" s="90"/>
      <c r="G11" s="116"/>
      <c r="H11" s="116"/>
      <c r="I11" s="88"/>
    </row>
    <row r="12" spans="1:10" x14ac:dyDescent="0.25">
      <c r="B12" s="91"/>
      <c r="C12" s="125"/>
      <c r="D12" s="126"/>
      <c r="E12" s="116"/>
      <c r="F12" s="88"/>
      <c r="G12" s="116"/>
      <c r="H12" s="116"/>
      <c r="I12" s="88"/>
      <c r="J12" s="112"/>
    </row>
    <row r="13" spans="1:10" ht="18" thickBot="1" x14ac:dyDescent="0.3">
      <c r="B13" s="92"/>
      <c r="C13" s="93" t="s">
        <v>64</v>
      </c>
      <c r="D13" s="94">
        <f>SUM(D3:D12)</f>
        <v>1575680</v>
      </c>
      <c r="E13" s="88"/>
      <c r="F13" s="88"/>
      <c r="G13" s="116"/>
      <c r="H13" s="88"/>
      <c r="I13" s="88"/>
      <c r="J13" s="112"/>
    </row>
    <row r="14" spans="1:10" ht="18" thickTop="1" x14ac:dyDescent="0.25">
      <c r="B14" s="92"/>
      <c r="C14" s="95" t="s">
        <v>67</v>
      </c>
      <c r="D14" s="96">
        <f>SUM(B7-D13)</f>
        <v>10729653</v>
      </c>
      <c r="E14" s="88"/>
      <c r="F14" s="88"/>
      <c r="G14" s="88"/>
      <c r="H14" s="88"/>
      <c r="I14" s="88"/>
      <c r="J14" s="112"/>
    </row>
    <row r="15" spans="1:10" x14ac:dyDescent="0.25">
      <c r="E15" s="88"/>
      <c r="F15" s="116"/>
      <c r="G15" s="116"/>
      <c r="H15" s="88"/>
      <c r="I15" s="88"/>
      <c r="J15" s="112"/>
    </row>
    <row r="16" spans="1:10" ht="18" thickBot="1" x14ac:dyDescent="0.3">
      <c r="D16" s="112"/>
      <c r="E16" s="88"/>
      <c r="F16" s="88"/>
      <c r="G16" s="88"/>
      <c r="H16" s="88"/>
      <c r="I16" s="88"/>
      <c r="J16" s="112"/>
    </row>
    <row r="17" spans="1:10" ht="18" thickBot="1" x14ac:dyDescent="0.3">
      <c r="A17" s="188" t="s">
        <v>156</v>
      </c>
      <c r="B17" s="189"/>
      <c r="C17" s="97"/>
      <c r="D17" s="97"/>
      <c r="E17" s="97"/>
      <c r="F17" s="88"/>
      <c r="G17" s="88"/>
      <c r="H17" s="116"/>
      <c r="I17" s="88"/>
      <c r="J17" s="112"/>
    </row>
    <row r="18" spans="1:10" ht="18" thickBot="1" x14ac:dyDescent="0.3">
      <c r="A18" s="190" t="s">
        <v>85</v>
      </c>
      <c r="B18" s="191"/>
      <c r="C18" s="97"/>
      <c r="D18" s="97"/>
      <c r="E18" s="97"/>
      <c r="F18" s="88"/>
      <c r="G18" s="88"/>
      <c r="H18" s="116"/>
      <c r="I18" s="88"/>
      <c r="J18" s="112"/>
    </row>
    <row r="19" spans="1:10" ht="18" thickBot="1" x14ac:dyDescent="0.3">
      <c r="A19" s="98" t="s">
        <v>86</v>
      </c>
      <c r="B19" s="99">
        <v>5964483</v>
      </c>
      <c r="C19" s="97"/>
      <c r="D19" s="97"/>
      <c r="E19" s="97"/>
      <c r="H19" s="112"/>
    </row>
    <row r="20" spans="1:10" ht="35" thickBot="1" x14ac:dyDescent="0.3">
      <c r="A20" s="100" t="s">
        <v>93</v>
      </c>
      <c r="B20" s="101">
        <v>30484873</v>
      </c>
      <c r="C20" s="97"/>
      <c r="D20" s="97"/>
      <c r="E20" s="97"/>
      <c r="H20" s="112"/>
    </row>
    <row r="21" spans="1:10" ht="18" thickBot="1" x14ac:dyDescent="0.3">
      <c r="A21" s="102" t="s">
        <v>87</v>
      </c>
      <c r="B21" s="103">
        <v>39495493</v>
      </c>
      <c r="C21" s="97"/>
      <c r="D21" s="97"/>
      <c r="E21" s="97"/>
    </row>
    <row r="22" spans="1:10" ht="18" thickBot="1" x14ac:dyDescent="0.3">
      <c r="A22" s="104" t="s">
        <v>88</v>
      </c>
      <c r="B22" s="105">
        <f>SUM(B19:B21)</f>
        <v>75944849</v>
      </c>
      <c r="C22" s="97"/>
      <c r="D22" s="97"/>
      <c r="E22" s="106"/>
      <c r="F22" s="113"/>
      <c r="G22" s="107"/>
      <c r="H22" s="107"/>
    </row>
    <row r="23" spans="1:10" x14ac:dyDescent="0.25">
      <c r="A23" s="97"/>
      <c r="B23" s="97"/>
      <c r="C23" s="97"/>
      <c r="D23" s="97"/>
      <c r="E23" s="97"/>
      <c r="G23" s="97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sqref="A1:P1"/>
    </sheetView>
  </sheetViews>
  <sheetFormatPr baseColWidth="10" defaultColWidth="8.83203125" defaultRowHeight="17" x14ac:dyDescent="0.25"/>
  <cols>
    <col min="1" max="1" width="20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3.1640625" style="74" customWidth="1"/>
    <col min="7" max="7" width="12.6640625" style="74" customWidth="1"/>
    <col min="8" max="8" width="10.83203125" style="74" customWidth="1"/>
    <col min="9" max="9" width="9.5" style="74" bestFit="1" customWidth="1"/>
    <col min="10" max="10" width="14.5" style="74" customWidth="1"/>
    <col min="11" max="12" width="11.83203125" style="74" bestFit="1" customWidth="1"/>
    <col min="13" max="16384" width="8.83203125" style="74"/>
  </cols>
  <sheetData>
    <row r="1" spans="1:12" ht="23" x14ac:dyDescent="0.25">
      <c r="A1" s="184" t="s">
        <v>163</v>
      </c>
      <c r="B1" s="185"/>
      <c r="C1" s="185"/>
      <c r="D1" s="185"/>
    </row>
    <row r="2" spans="1:12" x14ac:dyDescent="0.25">
      <c r="A2" s="186" t="s">
        <v>52</v>
      </c>
      <c r="B2" s="187"/>
      <c r="C2" s="187" t="s">
        <v>60</v>
      </c>
      <c r="D2" s="187"/>
    </row>
    <row r="3" spans="1:12" x14ac:dyDescent="0.25">
      <c r="A3" s="75" t="s">
        <v>92</v>
      </c>
      <c r="B3" s="76">
        <v>10729653</v>
      </c>
      <c r="C3" s="77" t="s">
        <v>62</v>
      </c>
      <c r="D3" s="78">
        <v>1000000</v>
      </c>
    </row>
    <row r="4" spans="1:12" x14ac:dyDescent="0.25">
      <c r="A4" s="79" t="s">
        <v>61</v>
      </c>
      <c r="B4" s="78">
        <v>1675000</v>
      </c>
      <c r="C4" s="111" t="s">
        <v>122</v>
      </c>
      <c r="D4" s="86">
        <v>100000</v>
      </c>
    </row>
    <row r="5" spans="1:12" x14ac:dyDescent="0.25">
      <c r="A5" s="108" t="s">
        <v>165</v>
      </c>
      <c r="B5" s="81">
        <v>1980000</v>
      </c>
      <c r="C5" s="80" t="s">
        <v>89</v>
      </c>
      <c r="D5" s="86">
        <v>200000</v>
      </c>
      <c r="E5" s="88"/>
      <c r="F5" s="88"/>
      <c r="G5" s="88"/>
      <c r="H5" s="88"/>
    </row>
    <row r="6" spans="1:12" x14ac:dyDescent="0.25">
      <c r="A6" s="108" t="s">
        <v>166</v>
      </c>
      <c r="B6" s="81">
        <v>5450000</v>
      </c>
      <c r="C6" s="80" t="s">
        <v>90</v>
      </c>
      <c r="D6" s="86">
        <v>70000</v>
      </c>
      <c r="E6" s="88"/>
      <c r="F6" s="88"/>
      <c r="G6" s="88"/>
      <c r="H6" s="88"/>
      <c r="I6" s="88"/>
      <c r="J6" s="88"/>
      <c r="K6" s="88"/>
      <c r="L6" s="88"/>
    </row>
    <row r="7" spans="1:12" x14ac:dyDescent="0.25">
      <c r="A7" s="108" t="s">
        <v>169</v>
      </c>
      <c r="B7" s="81">
        <v>1000000</v>
      </c>
      <c r="C7" s="80" t="s">
        <v>69</v>
      </c>
      <c r="D7" s="78">
        <v>20000</v>
      </c>
      <c r="E7" s="88"/>
      <c r="F7" s="88"/>
      <c r="G7" s="88"/>
      <c r="H7" s="88"/>
      <c r="I7" s="88"/>
      <c r="J7" s="88"/>
      <c r="K7" s="88"/>
      <c r="L7" s="88"/>
    </row>
    <row r="8" spans="1:12" x14ac:dyDescent="0.25">
      <c r="A8" s="108" t="s">
        <v>170</v>
      </c>
      <c r="B8" s="81">
        <v>1845000</v>
      </c>
      <c r="C8" s="80" t="s">
        <v>19</v>
      </c>
      <c r="D8" s="78">
        <v>26530</v>
      </c>
      <c r="E8" s="88"/>
      <c r="F8" s="88"/>
      <c r="G8" s="88"/>
      <c r="H8" s="88"/>
      <c r="I8" s="88"/>
      <c r="J8" s="88"/>
      <c r="K8" s="88"/>
      <c r="L8" s="88"/>
    </row>
    <row r="9" spans="1:12" ht="18" thickBot="1" x14ac:dyDescent="0.3">
      <c r="A9" s="109"/>
      <c r="B9" s="82"/>
      <c r="C9" s="80" t="s">
        <v>171</v>
      </c>
      <c r="D9" s="130">
        <v>227800</v>
      </c>
      <c r="E9" s="88"/>
      <c r="F9" s="88"/>
      <c r="G9" s="88"/>
      <c r="H9" s="88"/>
      <c r="I9" s="88"/>
      <c r="J9" s="88"/>
      <c r="K9" s="88"/>
      <c r="L9" s="88"/>
    </row>
    <row r="10" spans="1:12" ht="18" thickTop="1" x14ac:dyDescent="0.25">
      <c r="A10" s="83" t="s">
        <v>63</v>
      </c>
      <c r="B10" s="84">
        <f>SUM(B3:B9)</f>
        <v>22679653</v>
      </c>
      <c r="C10" s="149" t="s">
        <v>172</v>
      </c>
      <c r="D10" s="86">
        <v>50000</v>
      </c>
      <c r="E10" s="88"/>
      <c r="F10" s="88"/>
      <c r="G10" s="88"/>
      <c r="H10" s="88"/>
      <c r="I10" s="88"/>
      <c r="J10" s="88"/>
      <c r="K10" s="88"/>
      <c r="L10" s="88"/>
    </row>
    <row r="11" spans="1:12" ht="18" thickBot="1" x14ac:dyDescent="0.3">
      <c r="B11" s="85"/>
      <c r="C11" s="151"/>
      <c r="D11" s="87"/>
      <c r="E11" s="148"/>
      <c r="F11" s="116"/>
      <c r="G11" s="88"/>
      <c r="H11" s="88"/>
      <c r="I11" s="88"/>
      <c r="J11" s="88"/>
      <c r="K11" s="88"/>
      <c r="L11" s="88"/>
    </row>
    <row r="12" spans="1:12" ht="18" thickTop="1" x14ac:dyDescent="0.25">
      <c r="A12" s="112"/>
      <c r="B12" s="195" t="s">
        <v>187</v>
      </c>
      <c r="C12" s="142" t="s">
        <v>173</v>
      </c>
      <c r="D12" s="143">
        <v>1818300</v>
      </c>
      <c r="E12" s="116"/>
      <c r="F12" s="116"/>
      <c r="G12" s="88"/>
      <c r="H12" s="116"/>
      <c r="I12" s="88"/>
      <c r="J12" s="147"/>
      <c r="K12" s="88"/>
      <c r="L12" s="88"/>
    </row>
    <row r="13" spans="1:12" x14ac:dyDescent="0.25">
      <c r="B13" s="196"/>
      <c r="C13" s="124" t="s">
        <v>174</v>
      </c>
      <c r="D13" s="144">
        <v>1870000</v>
      </c>
      <c r="E13" s="116"/>
      <c r="F13" s="116"/>
      <c r="G13" s="88"/>
      <c r="H13" s="116"/>
      <c r="I13" s="88"/>
      <c r="J13" s="147"/>
      <c r="K13" s="88"/>
      <c r="L13" s="88"/>
    </row>
    <row r="14" spans="1:12" x14ac:dyDescent="0.25">
      <c r="B14" s="196"/>
      <c r="C14" s="124" t="s">
        <v>175</v>
      </c>
      <c r="D14" s="144">
        <v>290000</v>
      </c>
      <c r="E14" s="116"/>
      <c r="F14" s="88"/>
      <c r="G14" s="147"/>
      <c r="H14" s="88"/>
      <c r="I14" s="88"/>
      <c r="J14" s="88"/>
      <c r="K14" s="88"/>
      <c r="L14" s="88"/>
    </row>
    <row r="15" spans="1:12" x14ac:dyDescent="0.25">
      <c r="B15" s="196"/>
      <c r="C15" s="128" t="s">
        <v>176</v>
      </c>
      <c r="D15" s="154">
        <v>55000</v>
      </c>
      <c r="E15" s="88"/>
      <c r="F15" s="116"/>
      <c r="G15" s="116"/>
      <c r="H15" s="88"/>
      <c r="I15" s="88"/>
      <c r="J15" s="88"/>
      <c r="K15" s="88"/>
      <c r="L15" s="147"/>
    </row>
    <row r="16" spans="1:12" x14ac:dyDescent="0.25">
      <c r="B16" s="196"/>
      <c r="C16" s="128" t="s">
        <v>177</v>
      </c>
      <c r="D16" s="154">
        <v>1500000</v>
      </c>
      <c r="E16" s="88"/>
      <c r="F16" s="116"/>
      <c r="G16" s="116"/>
      <c r="H16" s="88"/>
      <c r="I16" s="88"/>
      <c r="J16" s="88"/>
      <c r="K16" s="88"/>
      <c r="L16" s="147"/>
    </row>
    <row r="17" spans="1:12" x14ac:dyDescent="0.25">
      <c r="B17" s="196"/>
      <c r="C17" s="128" t="s">
        <v>178</v>
      </c>
      <c r="D17" s="154">
        <v>32140</v>
      </c>
      <c r="E17" s="116"/>
      <c r="F17" s="147"/>
      <c r="G17" s="116"/>
      <c r="H17" s="116"/>
      <c r="I17" s="139"/>
      <c r="J17" s="88"/>
      <c r="K17" s="147"/>
      <c r="L17" s="116"/>
    </row>
    <row r="18" spans="1:12" x14ac:dyDescent="0.25">
      <c r="B18" s="196"/>
      <c r="C18" s="128" t="s">
        <v>179</v>
      </c>
      <c r="D18" s="154">
        <v>228760</v>
      </c>
      <c r="E18" s="150"/>
      <c r="F18" s="90"/>
      <c r="G18" s="116"/>
      <c r="H18" s="116"/>
      <c r="I18" s="88"/>
      <c r="J18" s="88"/>
      <c r="K18" s="88"/>
      <c r="L18" s="116"/>
    </row>
    <row r="19" spans="1:12" x14ac:dyDescent="0.25">
      <c r="B19" s="196"/>
      <c r="C19" s="128" t="s">
        <v>180</v>
      </c>
      <c r="D19" s="154">
        <v>1188000</v>
      </c>
      <c r="E19" s="150"/>
      <c r="F19" s="90"/>
      <c r="G19" s="116"/>
      <c r="H19" s="116"/>
      <c r="I19" s="88"/>
      <c r="J19" s="88"/>
      <c r="K19" s="88"/>
      <c r="L19" s="116"/>
    </row>
    <row r="20" spans="1:12" x14ac:dyDescent="0.25">
      <c r="B20" s="196"/>
      <c r="C20" s="128" t="s">
        <v>181</v>
      </c>
      <c r="D20" s="154">
        <v>1237100</v>
      </c>
      <c r="E20" s="150"/>
      <c r="F20" s="90"/>
      <c r="G20" s="116"/>
      <c r="H20" s="116"/>
      <c r="I20" s="88"/>
      <c r="J20" s="88"/>
      <c r="K20" s="88"/>
      <c r="L20" s="116"/>
    </row>
    <row r="21" spans="1:12" x14ac:dyDescent="0.25">
      <c r="B21" s="196"/>
      <c r="C21" s="128" t="s">
        <v>182</v>
      </c>
      <c r="D21" s="154">
        <v>500000</v>
      </c>
      <c r="E21" s="150"/>
      <c r="F21" s="90"/>
      <c r="G21" s="116"/>
      <c r="H21" s="116"/>
      <c r="I21" s="88"/>
      <c r="J21" s="88"/>
      <c r="K21" s="88"/>
      <c r="L21" s="116"/>
    </row>
    <row r="22" spans="1:12" x14ac:dyDescent="0.25">
      <c r="B22" s="196"/>
      <c r="C22" s="128" t="s">
        <v>183</v>
      </c>
      <c r="D22" s="155">
        <v>600000</v>
      </c>
      <c r="E22" s="150"/>
      <c r="F22" s="90"/>
      <c r="G22" s="116"/>
      <c r="H22" s="116"/>
      <c r="I22" s="88"/>
      <c r="J22" s="88"/>
      <c r="K22" s="88"/>
      <c r="L22" s="116"/>
    </row>
    <row r="23" spans="1:12" x14ac:dyDescent="0.25">
      <c r="B23" s="196"/>
      <c r="C23" s="128" t="s">
        <v>184</v>
      </c>
      <c r="D23" s="155">
        <v>26660</v>
      </c>
      <c r="E23" s="150"/>
      <c r="F23" s="90"/>
      <c r="G23" s="116"/>
      <c r="H23" s="116"/>
      <c r="I23" s="88"/>
      <c r="J23" s="88"/>
      <c r="K23" s="88"/>
      <c r="L23" s="116"/>
    </row>
    <row r="24" spans="1:12" x14ac:dyDescent="0.25">
      <c r="B24" s="196"/>
      <c r="C24" s="128" t="s">
        <v>186</v>
      </c>
      <c r="D24" s="155">
        <v>180000</v>
      </c>
      <c r="E24" s="90"/>
      <c r="F24" s="90"/>
      <c r="G24" s="116"/>
      <c r="H24" s="116"/>
      <c r="I24" s="88"/>
      <c r="J24" s="88"/>
      <c r="K24" s="88"/>
      <c r="L24" s="116"/>
    </row>
    <row r="25" spans="1:12" ht="18" thickBot="1" x14ac:dyDescent="0.3">
      <c r="B25" s="197"/>
      <c r="C25" s="145" t="s">
        <v>185</v>
      </c>
      <c r="D25" s="156">
        <v>21500</v>
      </c>
      <c r="E25" s="90"/>
      <c r="F25" s="90"/>
      <c r="G25" s="116"/>
      <c r="H25" s="116"/>
      <c r="I25" s="88"/>
      <c r="J25" s="88"/>
      <c r="K25" s="88"/>
      <c r="L25" s="116"/>
    </row>
    <row r="26" spans="1:12" ht="18" thickTop="1" x14ac:dyDescent="0.25">
      <c r="B26" s="91"/>
      <c r="C26" s="152"/>
      <c r="D26" s="153"/>
      <c r="E26" s="116"/>
      <c r="F26" s="88"/>
      <c r="G26" s="116"/>
      <c r="H26" s="116"/>
      <c r="J26" s="112"/>
      <c r="L26" s="112"/>
    </row>
    <row r="27" spans="1:12" ht="18" thickBot="1" x14ac:dyDescent="0.3">
      <c r="B27" s="92"/>
      <c r="C27" s="93" t="s">
        <v>64</v>
      </c>
      <c r="D27" s="94">
        <f>SUM(D3:D26)</f>
        <v>11241790</v>
      </c>
      <c r="E27" s="88"/>
      <c r="F27" s="88"/>
      <c r="G27" s="116"/>
      <c r="H27" s="88"/>
      <c r="J27" s="112"/>
    </row>
    <row r="28" spans="1:12" ht="18" thickTop="1" x14ac:dyDescent="0.25">
      <c r="B28" s="92"/>
      <c r="C28" s="95" t="s">
        <v>67</v>
      </c>
      <c r="D28" s="96">
        <f>SUM(B10-D27)</f>
        <v>11437863</v>
      </c>
      <c r="E28" s="88"/>
      <c r="F28" s="88"/>
      <c r="G28" s="88"/>
      <c r="H28" s="88"/>
      <c r="J28" s="112"/>
    </row>
    <row r="29" spans="1:12" x14ac:dyDescent="0.25">
      <c r="E29" s="88"/>
      <c r="F29" s="116"/>
      <c r="G29" s="116"/>
      <c r="H29" s="88"/>
      <c r="J29" s="112"/>
    </row>
    <row r="30" spans="1:12" ht="18" thickBot="1" x14ac:dyDescent="0.3">
      <c r="D30" s="112"/>
      <c r="E30" s="88"/>
      <c r="F30" s="88"/>
      <c r="G30" s="88"/>
      <c r="H30" s="88"/>
      <c r="J30" s="112"/>
    </row>
    <row r="31" spans="1:12" ht="18" thickBot="1" x14ac:dyDescent="0.3">
      <c r="A31" s="188" t="s">
        <v>164</v>
      </c>
      <c r="B31" s="189"/>
      <c r="C31" s="97"/>
      <c r="D31" s="97"/>
      <c r="E31" s="97"/>
      <c r="F31" s="88"/>
      <c r="G31" s="88"/>
      <c r="H31" s="116"/>
      <c r="J31" s="112"/>
    </row>
    <row r="32" spans="1:12" ht="18" thickBot="1" x14ac:dyDescent="0.3">
      <c r="A32" s="190" t="s">
        <v>85</v>
      </c>
      <c r="B32" s="191"/>
      <c r="C32" s="97"/>
      <c r="D32" s="97"/>
      <c r="E32" s="97"/>
      <c r="H32" s="112"/>
      <c r="J32" s="112"/>
    </row>
    <row r="33" spans="1:8" ht="18" thickBot="1" x14ac:dyDescent="0.3">
      <c r="A33" s="98" t="s">
        <v>86</v>
      </c>
      <c r="B33" s="99">
        <v>5964483</v>
      </c>
      <c r="C33" s="97"/>
      <c r="D33" s="97"/>
      <c r="E33" s="97"/>
      <c r="H33" s="112"/>
    </row>
    <row r="34" spans="1:8" ht="18" thickBot="1" x14ac:dyDescent="0.3">
      <c r="A34" s="100" t="s">
        <v>93</v>
      </c>
      <c r="B34" s="101">
        <v>30484873</v>
      </c>
      <c r="C34" s="97"/>
      <c r="D34" s="97"/>
      <c r="E34" s="97"/>
      <c r="H34" s="112"/>
    </row>
    <row r="35" spans="1:8" ht="18" thickBot="1" x14ac:dyDescent="0.3">
      <c r="A35" s="102" t="s">
        <v>87</v>
      </c>
      <c r="B35" s="103">
        <v>39495493</v>
      </c>
      <c r="C35" s="97"/>
      <c r="D35" s="97"/>
      <c r="E35" s="97"/>
    </row>
    <row r="36" spans="1:8" ht="18" thickBot="1" x14ac:dyDescent="0.3">
      <c r="A36" s="104" t="s">
        <v>88</v>
      </c>
      <c r="B36" s="105">
        <f>SUM(B33:B35)</f>
        <v>75944849</v>
      </c>
      <c r="C36" s="97"/>
      <c r="D36" s="97"/>
      <c r="E36" s="106"/>
      <c r="F36" s="113"/>
      <c r="G36" s="107"/>
      <c r="H36" s="107"/>
    </row>
    <row r="37" spans="1:8" x14ac:dyDescent="0.25">
      <c r="A37" s="97"/>
      <c r="B37" s="97"/>
      <c r="C37" s="97"/>
      <c r="D37" s="97"/>
      <c r="E37" s="97"/>
      <c r="G37" s="97"/>
    </row>
  </sheetData>
  <mergeCells count="6">
    <mergeCell ref="A1:D1"/>
    <mergeCell ref="A2:B2"/>
    <mergeCell ref="C2:D2"/>
    <mergeCell ref="A31:B31"/>
    <mergeCell ref="A32:B32"/>
    <mergeCell ref="B12:B25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sqref="A1:P1"/>
    </sheetView>
  </sheetViews>
  <sheetFormatPr baseColWidth="10" defaultColWidth="8.83203125" defaultRowHeight="17" x14ac:dyDescent="0.25"/>
  <cols>
    <col min="1" max="1" width="20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3.1640625" style="74" customWidth="1"/>
    <col min="7" max="7" width="12.6640625" style="74" customWidth="1"/>
    <col min="8" max="8" width="10.83203125" style="74" customWidth="1"/>
    <col min="9" max="9" width="9.5" style="74" bestFit="1" customWidth="1"/>
    <col min="10" max="10" width="14.5" style="74" customWidth="1"/>
    <col min="11" max="12" width="11.83203125" style="74" bestFit="1" customWidth="1"/>
    <col min="13" max="16384" width="8.83203125" style="74"/>
  </cols>
  <sheetData>
    <row r="1" spans="1:12" ht="23" x14ac:dyDescent="0.25">
      <c r="A1" s="184" t="s">
        <v>167</v>
      </c>
      <c r="B1" s="185"/>
      <c r="C1" s="185"/>
      <c r="D1" s="185"/>
    </row>
    <row r="2" spans="1:12" x14ac:dyDescent="0.25">
      <c r="A2" s="186" t="s">
        <v>52</v>
      </c>
      <c r="B2" s="187"/>
      <c r="C2" s="187" t="s">
        <v>60</v>
      </c>
      <c r="D2" s="187"/>
    </row>
    <row r="3" spans="1:12" x14ac:dyDescent="0.25">
      <c r="A3" s="75" t="s">
        <v>92</v>
      </c>
      <c r="B3" s="76">
        <v>11437863</v>
      </c>
      <c r="C3" s="77" t="s">
        <v>62</v>
      </c>
      <c r="D3" s="78">
        <v>1000000</v>
      </c>
    </row>
    <row r="4" spans="1:12" x14ac:dyDescent="0.25">
      <c r="A4" s="79" t="s">
        <v>61</v>
      </c>
      <c r="B4" s="78">
        <v>1835000</v>
      </c>
      <c r="C4" s="111" t="s">
        <v>122</v>
      </c>
      <c r="D4" s="86">
        <v>100000</v>
      </c>
    </row>
    <row r="5" spans="1:12" ht="18" thickBot="1" x14ac:dyDescent="0.3">
      <c r="A5" s="109"/>
      <c r="B5" s="82"/>
      <c r="C5" s="80" t="s">
        <v>89</v>
      </c>
      <c r="D5" s="86">
        <v>200000</v>
      </c>
      <c r="E5" s="88"/>
      <c r="F5" s="88"/>
      <c r="G5" s="88"/>
      <c r="H5" s="88"/>
      <c r="I5" s="88"/>
      <c r="J5" s="88"/>
      <c r="K5" s="88"/>
      <c r="L5" s="88"/>
    </row>
    <row r="6" spans="1:12" ht="18" thickTop="1" x14ac:dyDescent="0.25">
      <c r="A6" s="83" t="s">
        <v>63</v>
      </c>
      <c r="B6" s="84">
        <f>SUM(B3:B5)</f>
        <v>13272863</v>
      </c>
      <c r="C6" s="80" t="s">
        <v>90</v>
      </c>
      <c r="D6" s="86">
        <v>70000</v>
      </c>
      <c r="E6" s="88"/>
      <c r="F6" s="88"/>
      <c r="G6" s="88"/>
      <c r="H6" s="88"/>
      <c r="I6" s="88"/>
      <c r="J6" s="88"/>
      <c r="K6" s="88"/>
      <c r="L6" s="88"/>
    </row>
    <row r="7" spans="1:12" x14ac:dyDescent="0.25">
      <c r="B7" s="85"/>
      <c r="C7" s="80" t="s">
        <v>69</v>
      </c>
      <c r="D7" s="78">
        <v>20000</v>
      </c>
      <c r="E7" s="148"/>
      <c r="F7" s="116"/>
      <c r="G7" s="88"/>
      <c r="H7" s="88"/>
      <c r="I7" s="88"/>
      <c r="J7" s="88"/>
      <c r="K7" s="88"/>
      <c r="L7" s="88"/>
    </row>
    <row r="8" spans="1:12" x14ac:dyDescent="0.25">
      <c r="A8" s="112"/>
      <c r="B8" s="85"/>
      <c r="C8" s="80" t="s">
        <v>91</v>
      </c>
      <c r="D8" s="130">
        <v>26460</v>
      </c>
      <c r="E8" s="116"/>
      <c r="F8" s="116"/>
      <c r="G8" s="88"/>
      <c r="H8" s="116"/>
      <c r="I8" s="88"/>
      <c r="J8" s="147"/>
      <c r="K8" s="88"/>
      <c r="L8" s="88"/>
    </row>
    <row r="9" spans="1:12" x14ac:dyDescent="0.25">
      <c r="B9" s="85"/>
      <c r="C9" s="124" t="s">
        <v>188</v>
      </c>
      <c r="D9" s="86">
        <v>9370</v>
      </c>
      <c r="E9" s="116"/>
      <c r="F9" s="116"/>
      <c r="G9" s="88"/>
      <c r="H9" s="116"/>
      <c r="I9" s="88"/>
      <c r="J9" s="147"/>
      <c r="K9" s="88"/>
      <c r="L9" s="88"/>
    </row>
    <row r="10" spans="1:12" x14ac:dyDescent="0.25">
      <c r="B10" s="85"/>
      <c r="C10" s="124" t="s">
        <v>190</v>
      </c>
      <c r="D10" s="86">
        <v>53300</v>
      </c>
      <c r="E10" s="116"/>
      <c r="F10" s="116"/>
      <c r="G10" s="147"/>
      <c r="H10" s="116"/>
      <c r="I10" s="88"/>
      <c r="J10" s="147"/>
      <c r="K10" s="88"/>
      <c r="L10" s="88"/>
    </row>
    <row r="11" spans="1:12" x14ac:dyDescent="0.25">
      <c r="B11" s="85"/>
      <c r="C11" s="124" t="s">
        <v>193</v>
      </c>
      <c r="D11" s="86">
        <v>7470</v>
      </c>
      <c r="E11" s="116"/>
      <c r="F11" s="88"/>
      <c r="G11" s="147"/>
      <c r="H11" s="88"/>
      <c r="I11" s="88"/>
      <c r="J11" s="88"/>
      <c r="K11" s="88"/>
      <c r="L11" s="88"/>
    </row>
    <row r="12" spans="1:12" x14ac:dyDescent="0.25">
      <c r="A12" s="112"/>
      <c r="B12" s="85"/>
      <c r="C12" s="157" t="s">
        <v>189</v>
      </c>
      <c r="D12" s="158">
        <v>50000</v>
      </c>
      <c r="E12" s="116"/>
      <c r="F12" s="88"/>
      <c r="G12" s="88"/>
      <c r="H12" s="88"/>
      <c r="I12" s="88"/>
      <c r="J12" s="88"/>
      <c r="K12" s="88"/>
      <c r="L12" s="88"/>
    </row>
    <row r="13" spans="1:12" x14ac:dyDescent="0.25">
      <c r="B13" s="85"/>
      <c r="C13" s="128"/>
      <c r="D13" s="87"/>
      <c r="E13" s="150"/>
      <c r="F13" s="90"/>
      <c r="G13" s="116"/>
      <c r="H13" s="116"/>
      <c r="I13" s="88"/>
      <c r="J13" s="88"/>
      <c r="K13" s="88"/>
      <c r="L13" s="116"/>
    </row>
    <row r="14" spans="1:12" x14ac:dyDescent="0.25">
      <c r="B14" s="91"/>
      <c r="C14" s="125"/>
      <c r="D14" s="126"/>
      <c r="E14" s="116"/>
      <c r="F14" s="88"/>
      <c r="G14" s="116"/>
      <c r="H14" s="116"/>
      <c r="J14" s="112"/>
      <c r="L14" s="112"/>
    </row>
    <row r="15" spans="1:12" ht="18" thickBot="1" x14ac:dyDescent="0.3">
      <c r="B15" s="92"/>
      <c r="C15" s="93" t="s">
        <v>64</v>
      </c>
      <c r="D15" s="94">
        <f>SUM(D3:D14)</f>
        <v>1536600</v>
      </c>
      <c r="E15" s="88"/>
      <c r="F15" s="88"/>
      <c r="G15" s="116"/>
      <c r="H15" s="88"/>
      <c r="J15" s="112"/>
    </row>
    <row r="16" spans="1:12" ht="18" thickTop="1" x14ac:dyDescent="0.25">
      <c r="B16" s="92"/>
      <c r="C16" s="95" t="s">
        <v>67</v>
      </c>
      <c r="D16" s="96">
        <f>SUM(B6-D15)</f>
        <v>11736263</v>
      </c>
      <c r="E16" s="88"/>
      <c r="F16" s="88"/>
      <c r="G16" s="88"/>
      <c r="H16" s="88"/>
      <c r="J16" s="112"/>
    </row>
    <row r="17" spans="1:10" x14ac:dyDescent="0.25">
      <c r="E17" s="88"/>
      <c r="F17" s="116"/>
      <c r="G17" s="116"/>
      <c r="H17" s="88"/>
      <c r="J17" s="112"/>
    </row>
    <row r="18" spans="1:10" ht="18" thickBot="1" x14ac:dyDescent="0.3">
      <c r="D18" s="112"/>
      <c r="E18" s="88"/>
      <c r="F18" s="88"/>
      <c r="G18" s="88"/>
      <c r="H18" s="88"/>
      <c r="J18" s="112"/>
    </row>
    <row r="19" spans="1:10" ht="18" thickBot="1" x14ac:dyDescent="0.3">
      <c r="A19" s="188" t="s">
        <v>168</v>
      </c>
      <c r="B19" s="189"/>
      <c r="C19" s="97"/>
      <c r="D19" s="97"/>
      <c r="E19" s="97"/>
      <c r="F19" s="88"/>
      <c r="G19" s="88"/>
      <c r="H19" s="116"/>
      <c r="J19" s="112"/>
    </row>
    <row r="20" spans="1:10" ht="18" thickBot="1" x14ac:dyDescent="0.3">
      <c r="A20" s="190" t="s">
        <v>85</v>
      </c>
      <c r="B20" s="191"/>
      <c r="C20" s="97"/>
      <c r="D20" s="97"/>
      <c r="E20" s="97"/>
      <c r="H20" s="112"/>
      <c r="J20" s="112"/>
    </row>
    <row r="21" spans="1:10" ht="18" thickBot="1" x14ac:dyDescent="0.3">
      <c r="A21" s="98" t="s">
        <v>86</v>
      </c>
      <c r="B21" s="99">
        <v>5964483</v>
      </c>
      <c r="C21" s="97"/>
      <c r="D21" s="97"/>
      <c r="E21" s="97"/>
      <c r="H21" s="112"/>
    </row>
    <row r="22" spans="1:10" ht="18" thickBot="1" x14ac:dyDescent="0.3">
      <c r="A22" s="100" t="s">
        <v>93</v>
      </c>
      <c r="B22" s="101">
        <v>30484873</v>
      </c>
      <c r="C22" s="97"/>
      <c r="D22" s="97"/>
      <c r="E22" s="97"/>
      <c r="H22" s="112"/>
    </row>
    <row r="23" spans="1:10" ht="18" thickBot="1" x14ac:dyDescent="0.3">
      <c r="A23" s="102" t="s">
        <v>87</v>
      </c>
      <c r="B23" s="103">
        <v>39495493</v>
      </c>
      <c r="C23" s="97"/>
      <c r="D23" s="97"/>
      <c r="E23" s="97"/>
    </row>
    <row r="24" spans="1:10" ht="18" thickBot="1" x14ac:dyDescent="0.3">
      <c r="A24" s="104" t="s">
        <v>88</v>
      </c>
      <c r="B24" s="105">
        <f>SUM(B21:B23)</f>
        <v>75944849</v>
      </c>
      <c r="C24" s="97"/>
      <c r="D24" s="97"/>
      <c r="E24" s="106"/>
      <c r="F24" s="113"/>
      <c r="G24" s="107"/>
      <c r="H24" s="107"/>
    </row>
    <row r="25" spans="1:10" x14ac:dyDescent="0.25">
      <c r="A25" s="97"/>
      <c r="B25" s="97"/>
      <c r="C25" s="97"/>
      <c r="D25" s="97"/>
      <c r="E25" s="97"/>
      <c r="G25" s="97"/>
    </row>
  </sheetData>
  <mergeCells count="5">
    <mergeCell ref="A1:D1"/>
    <mergeCell ref="A2:B2"/>
    <mergeCell ref="C2:D2"/>
    <mergeCell ref="A19:B19"/>
    <mergeCell ref="A20:B20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8"/>
  <sheetViews>
    <sheetView workbookViewId="0">
      <selection sqref="A1:P1"/>
    </sheetView>
  </sheetViews>
  <sheetFormatPr baseColWidth="10" defaultColWidth="8.83203125" defaultRowHeight="17" x14ac:dyDescent="0.25"/>
  <cols>
    <col min="1" max="1" width="20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3.1640625" style="74" customWidth="1"/>
    <col min="7" max="7" width="12.6640625" style="74" customWidth="1"/>
    <col min="8" max="8" width="10.83203125" style="74" customWidth="1"/>
    <col min="9" max="9" width="9.5" style="74" bestFit="1" customWidth="1"/>
    <col min="10" max="10" width="14.5" style="74" customWidth="1"/>
    <col min="11" max="12" width="11.83203125" style="74" bestFit="1" customWidth="1"/>
    <col min="13" max="16384" width="8.83203125" style="74"/>
  </cols>
  <sheetData>
    <row r="1" spans="1:12" ht="23" x14ac:dyDescent="0.25">
      <c r="A1" s="184" t="s">
        <v>191</v>
      </c>
      <c r="B1" s="185"/>
      <c r="C1" s="185"/>
      <c r="D1" s="185"/>
    </row>
    <row r="2" spans="1:12" x14ac:dyDescent="0.25">
      <c r="A2" s="186" t="s">
        <v>52</v>
      </c>
      <c r="B2" s="187"/>
      <c r="C2" s="187" t="s">
        <v>60</v>
      </c>
      <c r="D2" s="187"/>
    </row>
    <row r="3" spans="1:12" x14ac:dyDescent="0.25">
      <c r="A3" s="75" t="s">
        <v>92</v>
      </c>
      <c r="B3" s="76">
        <v>11736263</v>
      </c>
      <c r="C3" s="77" t="s">
        <v>62</v>
      </c>
      <c r="D3" s="78">
        <v>1000000</v>
      </c>
    </row>
    <row r="4" spans="1:12" x14ac:dyDescent="0.25">
      <c r="A4" s="79" t="s">
        <v>61</v>
      </c>
      <c r="B4" s="78">
        <v>3440000</v>
      </c>
      <c r="C4" s="111" t="s">
        <v>122</v>
      </c>
      <c r="D4" s="86">
        <v>100000</v>
      </c>
    </row>
    <row r="5" spans="1:12" ht="18" thickBot="1" x14ac:dyDescent="0.3">
      <c r="A5" s="109" t="s">
        <v>125</v>
      </c>
      <c r="B5" s="82">
        <v>12074</v>
      </c>
      <c r="C5" s="80" t="s">
        <v>89</v>
      </c>
      <c r="D5" s="86">
        <v>200000</v>
      </c>
      <c r="E5" s="88"/>
      <c r="F5" s="88"/>
      <c r="G5" s="88"/>
      <c r="H5" s="88"/>
      <c r="I5" s="88"/>
      <c r="J5" s="88"/>
      <c r="K5" s="88"/>
      <c r="L5" s="88"/>
    </row>
    <row r="6" spans="1:12" ht="18" thickTop="1" x14ac:dyDescent="0.25">
      <c r="A6" s="83" t="s">
        <v>63</v>
      </c>
      <c r="B6" s="84">
        <f>SUM(B3:B5)</f>
        <v>15188337</v>
      </c>
      <c r="C6" s="80" t="s">
        <v>90</v>
      </c>
      <c r="D6" s="86">
        <v>70000</v>
      </c>
      <c r="E6" s="88"/>
      <c r="F6" s="88"/>
      <c r="G6" s="88"/>
      <c r="H6" s="88"/>
      <c r="I6" s="88"/>
      <c r="J6" s="88"/>
      <c r="K6" s="88"/>
      <c r="L6" s="88"/>
    </row>
    <row r="7" spans="1:12" x14ac:dyDescent="0.25">
      <c r="B7" s="85"/>
      <c r="C7" s="80" t="s">
        <v>69</v>
      </c>
      <c r="D7" s="78">
        <v>20000</v>
      </c>
      <c r="E7" s="148"/>
      <c r="F7" s="116"/>
      <c r="G7" s="88"/>
      <c r="H7" s="88"/>
      <c r="I7" s="88"/>
      <c r="J7" s="88"/>
      <c r="K7" s="88"/>
      <c r="L7" s="88"/>
    </row>
    <row r="8" spans="1:12" x14ac:dyDescent="0.25">
      <c r="A8" s="112"/>
      <c r="B8" s="85"/>
      <c r="C8" s="80" t="s">
        <v>91</v>
      </c>
      <c r="D8" s="130">
        <v>27500</v>
      </c>
      <c r="E8" s="116"/>
      <c r="F8" s="116"/>
      <c r="G8" s="88"/>
      <c r="H8" s="116"/>
      <c r="I8" s="88"/>
      <c r="J8" s="147"/>
      <c r="K8" s="88"/>
      <c r="L8" s="88"/>
    </row>
    <row r="9" spans="1:12" x14ac:dyDescent="0.25">
      <c r="B9" s="85"/>
      <c r="C9" s="124" t="s">
        <v>160</v>
      </c>
      <c r="D9" s="86">
        <v>552100</v>
      </c>
      <c r="E9" s="116"/>
      <c r="F9" s="116"/>
      <c r="G9" s="116"/>
      <c r="H9" s="116"/>
      <c r="I9" s="88"/>
      <c r="J9" s="147"/>
      <c r="K9" s="88"/>
      <c r="L9" s="88"/>
    </row>
    <row r="10" spans="1:12" x14ac:dyDescent="0.25">
      <c r="B10" s="85"/>
      <c r="C10" s="124" t="s">
        <v>192</v>
      </c>
      <c r="D10" s="86">
        <v>2200</v>
      </c>
      <c r="E10" s="116"/>
      <c r="F10" s="116"/>
      <c r="G10" s="147"/>
      <c r="H10" s="116"/>
      <c r="I10" s="88"/>
      <c r="J10" s="147"/>
      <c r="K10" s="88"/>
      <c r="L10" s="88"/>
    </row>
    <row r="11" spans="1:12" x14ac:dyDescent="0.25">
      <c r="B11" s="85"/>
      <c r="C11" s="124"/>
      <c r="D11" s="86"/>
      <c r="E11" s="116"/>
      <c r="F11" s="88"/>
      <c r="G11" s="147"/>
      <c r="H11" s="88"/>
      <c r="I11" s="88"/>
      <c r="J11" s="88"/>
      <c r="K11" s="88"/>
      <c r="L11" s="88"/>
    </row>
    <row r="12" spans="1:12" x14ac:dyDescent="0.25">
      <c r="A12" s="112"/>
      <c r="B12" s="85"/>
      <c r="C12" s="124"/>
      <c r="D12" s="86"/>
      <c r="E12" s="116"/>
      <c r="F12" s="88"/>
      <c r="G12" s="88"/>
      <c r="H12" s="88"/>
      <c r="I12" s="88"/>
      <c r="J12" s="88"/>
      <c r="K12" s="88"/>
      <c r="L12" s="88"/>
    </row>
    <row r="13" spans="1:12" x14ac:dyDescent="0.25">
      <c r="B13" s="85"/>
      <c r="C13" s="124"/>
      <c r="D13" s="86"/>
      <c r="E13" s="116"/>
      <c r="F13" s="116"/>
      <c r="G13" s="116"/>
      <c r="H13" s="88"/>
      <c r="I13" s="88"/>
      <c r="J13" s="88"/>
      <c r="K13" s="88"/>
      <c r="L13" s="88"/>
    </row>
    <row r="14" spans="1:12" x14ac:dyDescent="0.25">
      <c r="B14" s="85"/>
      <c r="C14" s="124"/>
      <c r="D14" s="86"/>
      <c r="E14" s="88"/>
      <c r="F14" s="116"/>
      <c r="G14" s="116"/>
      <c r="H14" s="88"/>
      <c r="I14" s="88"/>
      <c r="J14" s="88"/>
      <c r="K14" s="88"/>
      <c r="L14" s="147"/>
    </row>
    <row r="15" spans="1:12" x14ac:dyDescent="0.25">
      <c r="B15" s="85"/>
      <c r="C15" s="128"/>
      <c r="D15" s="87"/>
      <c r="E15" s="90"/>
      <c r="F15" s="90"/>
      <c r="G15" s="116"/>
      <c r="H15" s="116"/>
      <c r="I15" s="88"/>
      <c r="J15" s="88"/>
      <c r="K15" s="88"/>
      <c r="L15" s="116"/>
    </row>
    <row r="16" spans="1:12" x14ac:dyDescent="0.25">
      <c r="B16" s="85"/>
      <c r="C16" s="128"/>
      <c r="D16" s="87"/>
      <c r="E16" s="150"/>
      <c r="F16" s="90"/>
      <c r="G16" s="116"/>
      <c r="H16" s="116"/>
      <c r="I16" s="88"/>
      <c r="J16" s="88"/>
      <c r="K16" s="88"/>
      <c r="L16" s="116"/>
    </row>
    <row r="17" spans="1:12" x14ac:dyDescent="0.25">
      <c r="B17" s="91"/>
      <c r="C17" s="125"/>
      <c r="D17" s="126"/>
      <c r="E17" s="116"/>
      <c r="F17" s="88"/>
      <c r="G17" s="116"/>
      <c r="H17" s="116"/>
      <c r="J17" s="112"/>
      <c r="L17" s="112"/>
    </row>
    <row r="18" spans="1:12" ht="18" thickBot="1" x14ac:dyDescent="0.3">
      <c r="B18" s="92"/>
      <c r="C18" s="93" t="s">
        <v>64</v>
      </c>
      <c r="D18" s="94">
        <f>SUM(D3:D17)</f>
        <v>1971800</v>
      </c>
      <c r="E18" s="88"/>
      <c r="F18" s="88"/>
      <c r="G18" s="116"/>
      <c r="H18" s="88"/>
      <c r="J18" s="112"/>
    </row>
    <row r="19" spans="1:12" ht="18" thickTop="1" x14ac:dyDescent="0.25">
      <c r="B19" s="92"/>
      <c r="C19" s="95" t="s">
        <v>67</v>
      </c>
      <c r="D19" s="96">
        <f>SUM(B6-D18)</f>
        <v>13216537</v>
      </c>
      <c r="E19" s="88"/>
      <c r="F19" s="88"/>
      <c r="G19" s="88"/>
      <c r="H19" s="88"/>
      <c r="J19" s="112"/>
    </row>
    <row r="20" spans="1:12" x14ac:dyDescent="0.25">
      <c r="E20" s="88"/>
      <c r="F20" s="116"/>
      <c r="G20" s="116"/>
      <c r="H20" s="88"/>
      <c r="J20" s="112"/>
    </row>
    <row r="21" spans="1:12" ht="18" thickBot="1" x14ac:dyDescent="0.3">
      <c r="D21" s="112"/>
      <c r="E21" s="88"/>
      <c r="F21" s="88"/>
      <c r="G21" s="88"/>
      <c r="H21" s="88"/>
      <c r="J21" s="112"/>
    </row>
    <row r="22" spans="1:12" ht="18" thickBot="1" x14ac:dyDescent="0.3">
      <c r="A22" s="188" t="s">
        <v>113</v>
      </c>
      <c r="B22" s="189"/>
      <c r="C22" s="97"/>
      <c r="D22" s="97"/>
      <c r="E22" s="97"/>
      <c r="F22" s="88"/>
      <c r="G22" s="88"/>
      <c r="H22" s="116"/>
      <c r="J22" s="112"/>
    </row>
    <row r="23" spans="1:12" ht="18" thickBot="1" x14ac:dyDescent="0.3">
      <c r="A23" s="190" t="s">
        <v>85</v>
      </c>
      <c r="B23" s="191"/>
      <c r="C23" s="97"/>
      <c r="D23" s="97"/>
      <c r="E23" s="97"/>
      <c r="H23" s="112"/>
      <c r="J23" s="112"/>
    </row>
    <row r="24" spans="1:12" ht="18" thickBot="1" x14ac:dyDescent="0.3">
      <c r="A24" s="98" t="s">
        <v>86</v>
      </c>
      <c r="B24" s="99">
        <v>5964483</v>
      </c>
      <c r="C24" s="97"/>
      <c r="D24" s="97"/>
      <c r="E24" s="97"/>
      <c r="H24" s="112"/>
    </row>
    <row r="25" spans="1:12" ht="18" thickBot="1" x14ac:dyDescent="0.3">
      <c r="A25" s="100" t="s">
        <v>93</v>
      </c>
      <c r="B25" s="101">
        <v>30484873</v>
      </c>
      <c r="C25" s="97"/>
      <c r="D25" s="97"/>
      <c r="E25" s="97"/>
      <c r="H25" s="112"/>
    </row>
    <row r="26" spans="1:12" ht="18" thickBot="1" x14ac:dyDescent="0.3">
      <c r="A26" s="102" t="s">
        <v>87</v>
      </c>
      <c r="B26" s="103">
        <v>39495493</v>
      </c>
      <c r="C26" s="97"/>
      <c r="D26" s="97"/>
      <c r="E26" s="97"/>
    </row>
    <row r="27" spans="1:12" ht="18" thickBot="1" x14ac:dyDescent="0.3">
      <c r="A27" s="104" t="s">
        <v>88</v>
      </c>
      <c r="B27" s="105">
        <f>SUM(B24:B26)</f>
        <v>75944849</v>
      </c>
      <c r="C27" s="97"/>
      <c r="D27" s="97"/>
      <c r="E27" s="106"/>
      <c r="F27" s="113"/>
      <c r="G27" s="107"/>
      <c r="H27" s="107"/>
    </row>
    <row r="28" spans="1:12" x14ac:dyDescent="0.25">
      <c r="A28" s="97"/>
      <c r="B28" s="97"/>
      <c r="C28" s="97"/>
      <c r="D28" s="97"/>
      <c r="E28" s="97"/>
      <c r="G28" s="97"/>
    </row>
  </sheetData>
  <mergeCells count="5">
    <mergeCell ref="A1:D1"/>
    <mergeCell ref="A2:B2"/>
    <mergeCell ref="C2:D2"/>
    <mergeCell ref="A22:B22"/>
    <mergeCell ref="A23:B23"/>
  </mergeCells>
  <phoneticPr fontId="2" type="noConversion"/>
  <pageMargins left="0.25" right="0.25" top="0.75" bottom="0.75" header="0.3" footer="0.3"/>
  <pageSetup paperSize="9" orientation="portrait" horizontalDpi="800" verticalDpi="8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>
      <selection sqref="A1:P1"/>
    </sheetView>
  </sheetViews>
  <sheetFormatPr baseColWidth="10" defaultColWidth="8.83203125" defaultRowHeight="17" x14ac:dyDescent="0.25"/>
  <cols>
    <col min="1" max="1" width="14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0.83203125" style="74" bestFit="1" customWidth="1"/>
    <col min="7" max="8" width="10.83203125" style="74" customWidth="1"/>
    <col min="9" max="16384" width="8.83203125" style="74"/>
  </cols>
  <sheetData>
    <row r="1" spans="1:8" ht="23" x14ac:dyDescent="0.25">
      <c r="A1" s="184" t="s">
        <v>95</v>
      </c>
      <c r="B1" s="185"/>
      <c r="C1" s="185"/>
      <c r="D1" s="185"/>
    </row>
    <row r="2" spans="1:8" x14ac:dyDescent="0.25">
      <c r="A2" s="186" t="s">
        <v>52</v>
      </c>
      <c r="B2" s="187"/>
      <c r="C2" s="187" t="s">
        <v>60</v>
      </c>
      <c r="D2" s="187"/>
    </row>
    <row r="3" spans="1:8" x14ac:dyDescent="0.25">
      <c r="A3" s="75" t="s">
        <v>92</v>
      </c>
      <c r="B3" s="76">
        <v>13589801</v>
      </c>
      <c r="C3" s="77" t="s">
        <v>62</v>
      </c>
      <c r="D3" s="78">
        <v>800000</v>
      </c>
    </row>
    <row r="4" spans="1:8" x14ac:dyDescent="0.25">
      <c r="A4" s="79" t="s">
        <v>61</v>
      </c>
      <c r="B4" s="78">
        <v>1670000</v>
      </c>
      <c r="C4" s="80" t="s">
        <v>89</v>
      </c>
      <c r="D4" s="78">
        <v>200000</v>
      </c>
    </row>
    <row r="5" spans="1:8" x14ac:dyDescent="0.25">
      <c r="A5" s="108" t="s">
        <v>99</v>
      </c>
      <c r="B5" s="81">
        <v>500000</v>
      </c>
      <c r="C5" s="80" t="s">
        <v>90</v>
      </c>
      <c r="D5" s="78">
        <v>70000</v>
      </c>
    </row>
    <row r="6" spans="1:8" ht="18" thickBot="1" x14ac:dyDescent="0.3">
      <c r="A6" s="109" t="s">
        <v>98</v>
      </c>
      <c r="B6" s="82">
        <v>170000</v>
      </c>
      <c r="C6" s="80" t="s">
        <v>69</v>
      </c>
      <c r="D6" s="78">
        <v>20000</v>
      </c>
    </row>
    <row r="7" spans="1:8" ht="18" thickTop="1" x14ac:dyDescent="0.25">
      <c r="A7" s="83" t="s">
        <v>63</v>
      </c>
      <c r="B7" s="84">
        <f>SUM(B3:B6)</f>
        <v>15929801</v>
      </c>
      <c r="C7" s="80" t="s">
        <v>91</v>
      </c>
      <c r="D7" s="86">
        <v>25970</v>
      </c>
    </row>
    <row r="8" spans="1:8" x14ac:dyDescent="0.25">
      <c r="B8" s="85"/>
      <c r="C8" s="111" t="s">
        <v>112</v>
      </c>
      <c r="D8" s="86">
        <v>327860</v>
      </c>
      <c r="E8" s="112"/>
    </row>
    <row r="9" spans="1:8" ht="18" thickBot="1" x14ac:dyDescent="0.3">
      <c r="B9" s="85"/>
      <c r="C9" s="110" t="s">
        <v>102</v>
      </c>
      <c r="D9" s="87">
        <v>466000</v>
      </c>
      <c r="E9" s="112"/>
    </row>
    <row r="10" spans="1:8" x14ac:dyDescent="0.25">
      <c r="B10" s="192" t="s">
        <v>116</v>
      </c>
      <c r="C10" s="119" t="s">
        <v>100</v>
      </c>
      <c r="D10" s="120">
        <v>157500</v>
      </c>
      <c r="E10" s="112"/>
    </row>
    <row r="11" spans="1:8" x14ac:dyDescent="0.25">
      <c r="B11" s="193"/>
      <c r="C11" s="110" t="s">
        <v>101</v>
      </c>
      <c r="D11" s="121">
        <v>390000</v>
      </c>
      <c r="E11" s="112"/>
    </row>
    <row r="12" spans="1:8" x14ac:dyDescent="0.25">
      <c r="B12" s="193"/>
      <c r="C12" s="110" t="s">
        <v>105</v>
      </c>
      <c r="D12" s="121">
        <v>468100</v>
      </c>
      <c r="E12" s="112"/>
    </row>
    <row r="13" spans="1:8" x14ac:dyDescent="0.25">
      <c r="B13" s="193"/>
      <c r="C13" s="110" t="s">
        <v>106</v>
      </c>
      <c r="D13" s="121">
        <v>100000</v>
      </c>
      <c r="E13" s="112"/>
      <c r="H13" s="112"/>
    </row>
    <row r="14" spans="1:8" x14ac:dyDescent="0.25">
      <c r="B14" s="193"/>
      <c r="C14" s="110" t="s">
        <v>103</v>
      </c>
      <c r="D14" s="121">
        <v>118470</v>
      </c>
      <c r="E14" s="112"/>
    </row>
    <row r="15" spans="1:8" x14ac:dyDescent="0.25">
      <c r="B15" s="193"/>
      <c r="C15" s="110" t="s">
        <v>104</v>
      </c>
      <c r="D15" s="121">
        <v>300000</v>
      </c>
      <c r="E15" s="112"/>
    </row>
    <row r="16" spans="1:8" x14ac:dyDescent="0.25">
      <c r="B16" s="193"/>
      <c r="C16" s="110" t="s">
        <v>107</v>
      </c>
      <c r="D16" s="121">
        <v>6000</v>
      </c>
      <c r="E16" s="112"/>
    </row>
    <row r="17" spans="1:8" x14ac:dyDescent="0.25">
      <c r="B17" s="193"/>
      <c r="C17" s="110" t="s">
        <v>108</v>
      </c>
      <c r="D17" s="121">
        <v>170920</v>
      </c>
      <c r="F17" s="107"/>
    </row>
    <row r="18" spans="1:8" x14ac:dyDescent="0.25">
      <c r="B18" s="193"/>
      <c r="C18" s="110" t="s">
        <v>109</v>
      </c>
      <c r="D18" s="121">
        <v>8520</v>
      </c>
    </row>
    <row r="19" spans="1:8" x14ac:dyDescent="0.25">
      <c r="B19" s="193"/>
      <c r="C19" s="110" t="s">
        <v>110</v>
      </c>
      <c r="D19" s="121">
        <v>200000</v>
      </c>
      <c r="G19" s="112"/>
    </row>
    <row r="20" spans="1:8" ht="18" thickBot="1" x14ac:dyDescent="0.3">
      <c r="B20" s="194"/>
      <c r="C20" s="122" t="s">
        <v>111</v>
      </c>
      <c r="D20" s="123">
        <v>100000</v>
      </c>
      <c r="F20" s="107"/>
      <c r="G20" s="112"/>
    </row>
    <row r="21" spans="1:8" x14ac:dyDescent="0.25">
      <c r="B21" s="85"/>
      <c r="C21" s="117"/>
      <c r="D21" s="118"/>
      <c r="F21" s="88"/>
      <c r="G21" s="112"/>
    </row>
    <row r="22" spans="1:8" x14ac:dyDescent="0.25">
      <c r="B22" s="91"/>
      <c r="C22" s="124"/>
      <c r="D22" s="86"/>
      <c r="G22" s="116"/>
      <c r="H22" s="116"/>
    </row>
    <row r="23" spans="1:8" ht="18" thickBot="1" x14ac:dyDescent="0.3">
      <c r="B23" s="92"/>
      <c r="C23" s="93" t="s">
        <v>64</v>
      </c>
      <c r="D23" s="94">
        <f>SUM(D3:D22)</f>
        <v>3929340</v>
      </c>
      <c r="G23" s="116"/>
      <c r="H23" s="88"/>
    </row>
    <row r="24" spans="1:8" ht="18" thickTop="1" x14ac:dyDescent="0.25">
      <c r="B24" s="92"/>
      <c r="C24" s="95" t="s">
        <v>67</v>
      </c>
      <c r="D24" s="96">
        <f>SUM(B7-D23)</f>
        <v>12000461</v>
      </c>
    </row>
    <row r="26" spans="1:8" ht="18" thickBot="1" x14ac:dyDescent="0.3"/>
    <row r="27" spans="1:8" ht="18" thickBot="1" x14ac:dyDescent="0.3">
      <c r="A27" s="188" t="s">
        <v>96</v>
      </c>
      <c r="B27" s="189"/>
      <c r="C27" s="97"/>
      <c r="D27" s="97"/>
      <c r="E27" s="97"/>
    </row>
    <row r="28" spans="1:8" ht="18" thickBot="1" x14ac:dyDescent="0.3">
      <c r="A28" s="190" t="s">
        <v>85</v>
      </c>
      <c r="B28" s="191"/>
      <c r="C28" s="97"/>
      <c r="D28" s="97"/>
      <c r="E28" s="97"/>
    </row>
    <row r="29" spans="1:8" ht="18" thickBot="1" x14ac:dyDescent="0.3">
      <c r="A29" s="98" t="s">
        <v>86</v>
      </c>
      <c r="B29" s="99">
        <v>5964483</v>
      </c>
      <c r="C29" s="97"/>
      <c r="D29" s="97"/>
      <c r="E29" s="97"/>
    </row>
    <row r="30" spans="1:8" ht="35" thickBot="1" x14ac:dyDescent="0.3">
      <c r="A30" s="100" t="s">
        <v>93</v>
      </c>
      <c r="B30" s="101">
        <v>30484873</v>
      </c>
      <c r="C30" s="97"/>
      <c r="D30" s="97"/>
      <c r="E30" s="97"/>
    </row>
    <row r="31" spans="1:8" ht="18" thickBot="1" x14ac:dyDescent="0.3">
      <c r="A31" s="102" t="s">
        <v>87</v>
      </c>
      <c r="B31" s="103">
        <v>38445570</v>
      </c>
      <c r="C31" s="97"/>
      <c r="D31" s="97"/>
      <c r="E31" s="97"/>
    </row>
    <row r="32" spans="1:8" ht="18" thickBot="1" x14ac:dyDescent="0.3">
      <c r="A32" s="104" t="s">
        <v>88</v>
      </c>
      <c r="B32" s="105">
        <f>SUM(B29:B31)</f>
        <v>74894926</v>
      </c>
      <c r="C32" s="97"/>
      <c r="D32" s="97"/>
      <c r="E32" s="106"/>
      <c r="F32" s="113"/>
      <c r="G32" s="107"/>
      <c r="H32" s="107"/>
    </row>
    <row r="33" spans="1:7" x14ac:dyDescent="0.25">
      <c r="A33" s="97"/>
      <c r="B33" s="97"/>
      <c r="C33" s="97"/>
      <c r="D33" s="97"/>
      <c r="E33" s="97"/>
      <c r="G33" s="97"/>
    </row>
  </sheetData>
  <mergeCells count="6">
    <mergeCell ref="A1:D1"/>
    <mergeCell ref="A2:B2"/>
    <mergeCell ref="C2:D2"/>
    <mergeCell ref="A27:B27"/>
    <mergeCell ref="A28:B28"/>
    <mergeCell ref="B10:B20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sqref="A1:P1"/>
    </sheetView>
  </sheetViews>
  <sheetFormatPr baseColWidth="10" defaultColWidth="8.83203125" defaultRowHeight="17" x14ac:dyDescent="0.25"/>
  <cols>
    <col min="1" max="1" width="14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0.83203125" style="74" bestFit="1" customWidth="1"/>
    <col min="7" max="8" width="10.83203125" style="74" customWidth="1"/>
    <col min="9" max="16384" width="8.83203125" style="74"/>
  </cols>
  <sheetData>
    <row r="1" spans="1:8" ht="23" x14ac:dyDescent="0.25">
      <c r="A1" s="184" t="s">
        <v>117</v>
      </c>
      <c r="B1" s="185"/>
      <c r="C1" s="185"/>
      <c r="D1" s="185"/>
    </row>
    <row r="2" spans="1:8" x14ac:dyDescent="0.25">
      <c r="A2" s="186" t="s">
        <v>52</v>
      </c>
      <c r="B2" s="187"/>
      <c r="C2" s="187" t="s">
        <v>60</v>
      </c>
      <c r="D2" s="187"/>
    </row>
    <row r="3" spans="1:8" x14ac:dyDescent="0.25">
      <c r="A3" s="75" t="s">
        <v>92</v>
      </c>
      <c r="B3" s="76">
        <v>12000461</v>
      </c>
      <c r="C3" s="77" t="s">
        <v>62</v>
      </c>
      <c r="D3" s="127">
        <v>1000000</v>
      </c>
    </row>
    <row r="4" spans="1:8" x14ac:dyDescent="0.25">
      <c r="A4" s="79" t="s">
        <v>61</v>
      </c>
      <c r="B4" s="78">
        <v>1430000</v>
      </c>
      <c r="C4" s="80" t="s">
        <v>89</v>
      </c>
      <c r="D4" s="78">
        <v>200000</v>
      </c>
    </row>
    <row r="5" spans="1:8" x14ac:dyDescent="0.25">
      <c r="A5" s="108"/>
      <c r="B5" s="81"/>
      <c r="C5" s="80" t="s">
        <v>90</v>
      </c>
      <c r="D5" s="78">
        <v>70000</v>
      </c>
    </row>
    <row r="6" spans="1:8" ht="18" thickBot="1" x14ac:dyDescent="0.3">
      <c r="A6" s="109"/>
      <c r="B6" s="82"/>
      <c r="C6" s="80" t="s">
        <v>69</v>
      </c>
      <c r="D6" s="78">
        <v>20000</v>
      </c>
    </row>
    <row r="7" spans="1:8" ht="18" thickTop="1" x14ac:dyDescent="0.25">
      <c r="A7" s="83" t="s">
        <v>63</v>
      </c>
      <c r="B7" s="84">
        <f>SUM(B3:B6)</f>
        <v>13430461</v>
      </c>
      <c r="C7" s="80" t="s">
        <v>91</v>
      </c>
      <c r="D7" s="86">
        <v>29000</v>
      </c>
    </row>
    <row r="8" spans="1:8" x14ac:dyDescent="0.25">
      <c r="B8" s="85"/>
      <c r="C8" s="124" t="s">
        <v>119</v>
      </c>
      <c r="D8" s="86">
        <v>228000</v>
      </c>
      <c r="E8" s="112"/>
    </row>
    <row r="9" spans="1:8" x14ac:dyDescent="0.25">
      <c r="B9" s="85"/>
      <c r="C9" s="111"/>
      <c r="D9" s="86"/>
      <c r="E9" s="112"/>
    </row>
    <row r="10" spans="1:8" x14ac:dyDescent="0.25">
      <c r="B10" s="85"/>
      <c r="C10" s="111"/>
      <c r="D10" s="86"/>
      <c r="E10" s="112"/>
    </row>
    <row r="11" spans="1:8" x14ac:dyDescent="0.25">
      <c r="B11" s="91"/>
      <c r="C11" s="125"/>
      <c r="D11" s="126"/>
      <c r="G11" s="116"/>
      <c r="H11" s="116"/>
    </row>
    <row r="12" spans="1:8" ht="18" thickBot="1" x14ac:dyDescent="0.3">
      <c r="B12" s="92"/>
      <c r="C12" s="93" t="s">
        <v>64</v>
      </c>
      <c r="D12" s="94">
        <f>SUM(D3:D11)</f>
        <v>1547000</v>
      </c>
      <c r="G12" s="116"/>
      <c r="H12" s="88"/>
    </row>
    <row r="13" spans="1:8" ht="18" thickTop="1" x14ac:dyDescent="0.25">
      <c r="B13" s="92"/>
      <c r="C13" s="95" t="s">
        <v>67</v>
      </c>
      <c r="D13" s="96">
        <f>SUM(B7-D12)</f>
        <v>11883461</v>
      </c>
    </row>
    <row r="15" spans="1:8" ht="18" thickBot="1" x14ac:dyDescent="0.3">
      <c r="D15" s="112"/>
    </row>
    <row r="16" spans="1:8" ht="18" thickBot="1" x14ac:dyDescent="0.3">
      <c r="A16" s="188" t="s">
        <v>118</v>
      </c>
      <c r="B16" s="189"/>
      <c r="C16" s="97"/>
      <c r="D16" s="97"/>
      <c r="E16" s="97"/>
      <c r="H16" s="112"/>
    </row>
    <row r="17" spans="1:8" ht="18" thickBot="1" x14ac:dyDescent="0.3">
      <c r="A17" s="190" t="s">
        <v>85</v>
      </c>
      <c r="B17" s="191"/>
      <c r="C17" s="97"/>
      <c r="D17" s="97"/>
      <c r="E17" s="97"/>
      <c r="H17" s="112"/>
    </row>
    <row r="18" spans="1:8" ht="18" thickBot="1" x14ac:dyDescent="0.3">
      <c r="A18" s="98" t="s">
        <v>86</v>
      </c>
      <c r="B18" s="99">
        <v>5964483</v>
      </c>
      <c r="C18" s="97"/>
      <c r="D18" s="97"/>
      <c r="E18" s="97"/>
      <c r="H18" s="112"/>
    </row>
    <row r="19" spans="1:8" ht="35" thickBot="1" x14ac:dyDescent="0.3">
      <c r="A19" s="100" t="s">
        <v>93</v>
      </c>
      <c r="B19" s="101">
        <v>30484873</v>
      </c>
      <c r="C19" s="97"/>
      <c r="D19" s="97"/>
      <c r="E19" s="97"/>
      <c r="H19" s="112"/>
    </row>
    <row r="20" spans="1:8" ht="18" thickBot="1" x14ac:dyDescent="0.3">
      <c r="A20" s="102" t="s">
        <v>87</v>
      </c>
      <c r="B20" s="103">
        <v>38445570</v>
      </c>
      <c r="C20" s="97"/>
      <c r="D20" s="97"/>
      <c r="E20" s="97"/>
    </row>
    <row r="21" spans="1:8" ht="18" thickBot="1" x14ac:dyDescent="0.3">
      <c r="A21" s="104" t="s">
        <v>88</v>
      </c>
      <c r="B21" s="105">
        <f>SUM(B18:B20)</f>
        <v>74894926</v>
      </c>
      <c r="C21" s="97"/>
      <c r="D21" s="97"/>
      <c r="E21" s="106"/>
      <c r="F21" s="113"/>
      <c r="G21" s="107"/>
      <c r="H21" s="107"/>
    </row>
    <row r="22" spans="1:8" x14ac:dyDescent="0.25">
      <c r="A22" s="97"/>
      <c r="B22" s="97"/>
      <c r="C22" s="97"/>
      <c r="D22" s="97"/>
      <c r="E22" s="97"/>
      <c r="G22" s="97"/>
    </row>
  </sheetData>
  <mergeCells count="5">
    <mergeCell ref="A1:D1"/>
    <mergeCell ref="A2:B2"/>
    <mergeCell ref="C2:D2"/>
    <mergeCell ref="A16:B16"/>
    <mergeCell ref="A17:B17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sqref="A1:P1"/>
    </sheetView>
  </sheetViews>
  <sheetFormatPr baseColWidth="10" defaultColWidth="8.83203125" defaultRowHeight="17" x14ac:dyDescent="0.25"/>
  <cols>
    <col min="1" max="1" width="14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0.83203125" style="74" bestFit="1" customWidth="1"/>
    <col min="7" max="8" width="10.83203125" style="74" customWidth="1"/>
    <col min="9" max="16384" width="8.83203125" style="74"/>
  </cols>
  <sheetData>
    <row r="1" spans="1:8" ht="23" x14ac:dyDescent="0.25">
      <c r="A1" s="184" t="s">
        <v>120</v>
      </c>
      <c r="B1" s="185"/>
      <c r="C1" s="185"/>
      <c r="D1" s="185"/>
    </row>
    <row r="2" spans="1:8" x14ac:dyDescent="0.25">
      <c r="A2" s="186" t="s">
        <v>52</v>
      </c>
      <c r="B2" s="187"/>
      <c r="C2" s="187" t="s">
        <v>60</v>
      </c>
      <c r="D2" s="187"/>
    </row>
    <row r="3" spans="1:8" x14ac:dyDescent="0.25">
      <c r="A3" s="75" t="s">
        <v>92</v>
      </c>
      <c r="B3" s="76">
        <v>11883461</v>
      </c>
      <c r="C3" s="77" t="s">
        <v>62</v>
      </c>
      <c r="D3" s="78">
        <v>1000000</v>
      </c>
    </row>
    <row r="4" spans="1:8" x14ac:dyDescent="0.25">
      <c r="A4" s="79" t="s">
        <v>61</v>
      </c>
      <c r="B4" s="78">
        <v>1750000</v>
      </c>
      <c r="C4" s="111" t="s">
        <v>122</v>
      </c>
      <c r="D4" s="127">
        <v>100000</v>
      </c>
    </row>
    <row r="5" spans="1:8" x14ac:dyDescent="0.25">
      <c r="A5" s="108" t="s">
        <v>125</v>
      </c>
      <c r="B5" s="81">
        <v>38</v>
      </c>
      <c r="C5" s="80" t="s">
        <v>89</v>
      </c>
      <c r="D5" s="78">
        <v>200000</v>
      </c>
    </row>
    <row r="6" spans="1:8" ht="18" thickBot="1" x14ac:dyDescent="0.3">
      <c r="A6" s="109"/>
      <c r="B6" s="82"/>
      <c r="C6" s="80" t="s">
        <v>90</v>
      </c>
      <c r="D6" s="78">
        <v>70000</v>
      </c>
    </row>
    <row r="7" spans="1:8" ht="18" thickTop="1" x14ac:dyDescent="0.25">
      <c r="A7" s="83" t="s">
        <v>63</v>
      </c>
      <c r="B7" s="84">
        <f>SUM(B3:B6)</f>
        <v>13633499</v>
      </c>
      <c r="C7" s="80" t="s">
        <v>69</v>
      </c>
      <c r="D7" s="78">
        <v>20000</v>
      </c>
    </row>
    <row r="8" spans="1:8" x14ac:dyDescent="0.25">
      <c r="B8" s="85"/>
      <c r="C8" s="80" t="s">
        <v>91</v>
      </c>
      <c r="D8" s="86">
        <v>26290</v>
      </c>
      <c r="E8" s="112"/>
      <c r="F8" s="112"/>
    </row>
    <row r="9" spans="1:8" x14ac:dyDescent="0.25">
      <c r="B9" s="85"/>
      <c r="C9" s="124" t="s">
        <v>119</v>
      </c>
      <c r="D9" s="86">
        <v>126300</v>
      </c>
      <c r="E9" s="112"/>
    </row>
    <row r="10" spans="1:8" x14ac:dyDescent="0.25">
      <c r="B10" s="85"/>
      <c r="C10" s="124" t="s">
        <v>123</v>
      </c>
      <c r="D10" s="86">
        <v>100000</v>
      </c>
      <c r="E10" s="112"/>
    </row>
    <row r="11" spans="1:8" x14ac:dyDescent="0.25">
      <c r="B11" s="85"/>
      <c r="C11" s="124"/>
      <c r="D11" s="86"/>
      <c r="E11" s="112"/>
    </row>
    <row r="12" spans="1:8" x14ac:dyDescent="0.25">
      <c r="B12" s="91"/>
      <c r="C12" s="125"/>
      <c r="D12" s="126"/>
      <c r="E12" s="112"/>
      <c r="G12" s="116"/>
      <c r="H12" s="116"/>
    </row>
    <row r="13" spans="1:8" ht="18" thickBot="1" x14ac:dyDescent="0.3">
      <c r="B13" s="92"/>
      <c r="C13" s="93" t="s">
        <v>64</v>
      </c>
      <c r="D13" s="94">
        <f>SUM(D3:D12)</f>
        <v>1642590</v>
      </c>
      <c r="G13" s="116"/>
      <c r="H13" s="88"/>
    </row>
    <row r="14" spans="1:8" ht="18" thickTop="1" x14ac:dyDescent="0.25">
      <c r="B14" s="92"/>
      <c r="C14" s="95" t="s">
        <v>67</v>
      </c>
      <c r="D14" s="96">
        <f>SUM(B7-D13)</f>
        <v>11990909</v>
      </c>
    </row>
    <row r="15" spans="1:8" x14ac:dyDescent="0.25">
      <c r="F15" s="116"/>
      <c r="G15" s="116"/>
    </row>
    <row r="16" spans="1:8" ht="18" thickBot="1" x14ac:dyDescent="0.3">
      <c r="D16" s="112"/>
    </row>
    <row r="17" spans="1:8" ht="18" thickBot="1" x14ac:dyDescent="0.3">
      <c r="A17" s="188" t="s">
        <v>121</v>
      </c>
      <c r="B17" s="189"/>
      <c r="C17" s="97"/>
      <c r="D17" s="97"/>
      <c r="E17" s="97"/>
      <c r="H17" s="112"/>
    </row>
    <row r="18" spans="1:8" ht="18" thickBot="1" x14ac:dyDescent="0.3">
      <c r="A18" s="190" t="s">
        <v>85</v>
      </c>
      <c r="B18" s="191"/>
      <c r="C18" s="97"/>
      <c r="D18" s="97"/>
      <c r="E18" s="97"/>
      <c r="H18" s="112"/>
    </row>
    <row r="19" spans="1:8" ht="18" thickBot="1" x14ac:dyDescent="0.3">
      <c r="A19" s="98" t="s">
        <v>86</v>
      </c>
      <c r="B19" s="99">
        <v>5964483</v>
      </c>
      <c r="C19" s="97"/>
      <c r="D19" s="97"/>
      <c r="E19" s="97"/>
      <c r="H19" s="112"/>
    </row>
    <row r="20" spans="1:8" ht="35" thickBot="1" x14ac:dyDescent="0.3">
      <c r="A20" s="100" t="s">
        <v>93</v>
      </c>
      <c r="B20" s="101">
        <v>30484873</v>
      </c>
      <c r="C20" s="97"/>
      <c r="D20" s="97"/>
      <c r="E20" s="97"/>
      <c r="H20" s="112"/>
    </row>
    <row r="21" spans="1:8" ht="18" thickBot="1" x14ac:dyDescent="0.3">
      <c r="A21" s="102" t="s">
        <v>87</v>
      </c>
      <c r="B21" s="103">
        <v>38445570</v>
      </c>
      <c r="C21" s="97"/>
      <c r="D21" s="97"/>
      <c r="E21" s="97"/>
    </row>
    <row r="22" spans="1:8" ht="18" thickBot="1" x14ac:dyDescent="0.3">
      <c r="A22" s="104" t="s">
        <v>88</v>
      </c>
      <c r="B22" s="105">
        <f>SUM(B19:B21)</f>
        <v>74894926</v>
      </c>
      <c r="C22" s="97"/>
      <c r="D22" s="97"/>
      <c r="E22" s="106"/>
      <c r="F22" s="113"/>
      <c r="G22" s="107"/>
      <c r="H22" s="107"/>
    </row>
    <row r="23" spans="1:8" x14ac:dyDescent="0.25">
      <c r="A23" s="97"/>
      <c r="B23" s="97"/>
      <c r="C23" s="97"/>
      <c r="D23" s="97"/>
      <c r="E23" s="97"/>
      <c r="G23" s="97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sqref="A1:P1"/>
    </sheetView>
  </sheetViews>
  <sheetFormatPr baseColWidth="10" defaultColWidth="8.83203125" defaultRowHeight="17" x14ac:dyDescent="0.25"/>
  <cols>
    <col min="1" max="1" width="14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0.83203125" style="74" bestFit="1" customWidth="1"/>
    <col min="7" max="8" width="10.83203125" style="74" customWidth="1"/>
    <col min="9" max="16384" width="8.83203125" style="74"/>
  </cols>
  <sheetData>
    <row r="1" spans="1:8" ht="23" x14ac:dyDescent="0.25">
      <c r="A1" s="184" t="s">
        <v>124</v>
      </c>
      <c r="B1" s="185"/>
      <c r="C1" s="185"/>
      <c r="D1" s="185"/>
    </row>
    <row r="2" spans="1:8" x14ac:dyDescent="0.25">
      <c r="A2" s="186" t="s">
        <v>52</v>
      </c>
      <c r="B2" s="187"/>
      <c r="C2" s="187" t="s">
        <v>60</v>
      </c>
      <c r="D2" s="187"/>
    </row>
    <row r="3" spans="1:8" x14ac:dyDescent="0.25">
      <c r="A3" s="75" t="s">
        <v>92</v>
      </c>
      <c r="B3" s="76">
        <v>11990909</v>
      </c>
      <c r="C3" s="77" t="s">
        <v>62</v>
      </c>
      <c r="D3" s="78">
        <v>1000000</v>
      </c>
    </row>
    <row r="4" spans="1:8" x14ac:dyDescent="0.25">
      <c r="A4" s="79" t="s">
        <v>61</v>
      </c>
      <c r="B4" s="78">
        <v>1270000</v>
      </c>
      <c r="C4" s="111" t="s">
        <v>122</v>
      </c>
      <c r="D4" s="86">
        <v>100000</v>
      </c>
    </row>
    <row r="5" spans="1:8" x14ac:dyDescent="0.25">
      <c r="A5" s="108" t="s">
        <v>132</v>
      </c>
      <c r="B5" s="81">
        <v>1796500</v>
      </c>
      <c r="C5" s="80" t="s">
        <v>89</v>
      </c>
      <c r="D5" s="78">
        <v>200000</v>
      </c>
    </row>
    <row r="6" spans="1:8" ht="18" thickBot="1" x14ac:dyDescent="0.3">
      <c r="A6" s="109"/>
      <c r="B6" s="82"/>
      <c r="C6" s="80" t="s">
        <v>90</v>
      </c>
      <c r="D6" s="78">
        <v>70000</v>
      </c>
    </row>
    <row r="7" spans="1:8" ht="18" thickTop="1" x14ac:dyDescent="0.25">
      <c r="A7" s="83" t="s">
        <v>63</v>
      </c>
      <c r="B7" s="84">
        <f>SUM(B3:B6)</f>
        <v>15057409</v>
      </c>
      <c r="C7" s="80" t="s">
        <v>69</v>
      </c>
      <c r="D7" s="78">
        <v>20000</v>
      </c>
    </row>
    <row r="8" spans="1:8" x14ac:dyDescent="0.25">
      <c r="B8" s="85"/>
      <c r="C8" s="80" t="s">
        <v>91</v>
      </c>
      <c r="D8" s="130">
        <v>26970</v>
      </c>
      <c r="E8" s="112"/>
      <c r="F8" s="112"/>
    </row>
    <row r="9" spans="1:8" ht="18" thickBot="1" x14ac:dyDescent="0.3">
      <c r="B9" s="85"/>
      <c r="C9" s="128" t="s">
        <v>126</v>
      </c>
      <c r="D9" s="87">
        <v>251100</v>
      </c>
      <c r="E9" s="112"/>
    </row>
    <row r="10" spans="1:8" x14ac:dyDescent="0.25">
      <c r="B10" s="192" t="s">
        <v>157</v>
      </c>
      <c r="C10" s="134" t="s">
        <v>141</v>
      </c>
      <c r="D10" s="120">
        <v>607400</v>
      </c>
      <c r="E10" s="89"/>
      <c r="F10" s="90"/>
      <c r="G10" s="116"/>
      <c r="H10" s="116"/>
    </row>
    <row r="11" spans="1:8" x14ac:dyDescent="0.25">
      <c r="B11" s="193"/>
      <c r="C11" s="128" t="s">
        <v>129</v>
      </c>
      <c r="D11" s="121">
        <v>5300</v>
      </c>
      <c r="E11" s="89"/>
      <c r="F11" s="90"/>
      <c r="G11" s="116"/>
      <c r="H11" s="116"/>
    </row>
    <row r="12" spans="1:8" x14ac:dyDescent="0.25">
      <c r="B12" s="193"/>
      <c r="C12" s="128" t="s">
        <v>128</v>
      </c>
      <c r="D12" s="121">
        <v>174000</v>
      </c>
      <c r="E12" s="89"/>
      <c r="F12" s="90"/>
      <c r="G12" s="116"/>
      <c r="H12" s="116"/>
    </row>
    <row r="13" spans="1:8" x14ac:dyDescent="0.25">
      <c r="B13" s="193"/>
      <c r="C13" s="128" t="s">
        <v>133</v>
      </c>
      <c r="D13" s="135">
        <v>121000</v>
      </c>
      <c r="E13" s="89"/>
      <c r="F13" s="90"/>
      <c r="G13" s="116"/>
      <c r="H13" s="116"/>
    </row>
    <row r="14" spans="1:8" x14ac:dyDescent="0.25">
      <c r="B14" s="193"/>
      <c r="C14" s="128" t="s">
        <v>134</v>
      </c>
      <c r="D14" s="135">
        <v>128000</v>
      </c>
      <c r="E14" s="89"/>
      <c r="F14" s="90"/>
      <c r="G14" s="116"/>
      <c r="H14" s="116"/>
    </row>
    <row r="15" spans="1:8" x14ac:dyDescent="0.25">
      <c r="B15" s="193"/>
      <c r="C15" s="128" t="s">
        <v>135</v>
      </c>
      <c r="D15" s="135">
        <v>965300</v>
      </c>
      <c r="E15" s="89"/>
      <c r="F15" s="90"/>
      <c r="G15" s="116"/>
      <c r="H15" s="116"/>
    </row>
    <row r="16" spans="1:8" x14ac:dyDescent="0.25">
      <c r="B16" s="193"/>
      <c r="C16" s="128" t="s">
        <v>136</v>
      </c>
      <c r="D16" s="135">
        <v>396000</v>
      </c>
      <c r="E16" s="131"/>
      <c r="F16" s="90"/>
      <c r="G16" s="116"/>
      <c r="H16" s="116"/>
    </row>
    <row r="17" spans="1:8" x14ac:dyDescent="0.25">
      <c r="B17" s="193"/>
      <c r="C17" s="128" t="s">
        <v>137</v>
      </c>
      <c r="D17" s="135">
        <v>130000</v>
      </c>
      <c r="E17" s="89"/>
      <c r="F17" s="90"/>
      <c r="G17" s="116"/>
      <c r="H17" s="116"/>
    </row>
    <row r="18" spans="1:8" x14ac:dyDescent="0.25">
      <c r="B18" s="193"/>
      <c r="C18" s="128" t="s">
        <v>138</v>
      </c>
      <c r="D18" s="135">
        <v>177200</v>
      </c>
      <c r="E18" s="89"/>
      <c r="F18" s="90"/>
      <c r="G18" s="116"/>
      <c r="H18" s="116"/>
    </row>
    <row r="19" spans="1:8" ht="18" thickBot="1" x14ac:dyDescent="0.3">
      <c r="B19" s="194"/>
      <c r="C19" s="122" t="s">
        <v>140</v>
      </c>
      <c r="D19" s="136">
        <v>48000</v>
      </c>
      <c r="E19" s="89"/>
      <c r="F19" s="90"/>
      <c r="G19" s="116"/>
      <c r="H19" s="116"/>
    </row>
    <row r="20" spans="1:8" x14ac:dyDescent="0.25">
      <c r="B20" s="85"/>
      <c r="C20" s="133"/>
      <c r="D20" s="137"/>
      <c r="E20" s="89"/>
      <c r="F20" s="90"/>
      <c r="G20" s="116"/>
      <c r="H20" s="116"/>
    </row>
    <row r="21" spans="1:8" x14ac:dyDescent="0.25">
      <c r="B21" s="91"/>
      <c r="C21" s="125"/>
      <c r="D21" s="126"/>
      <c r="E21" s="112"/>
      <c r="G21" s="116"/>
      <c r="H21" s="116"/>
    </row>
    <row r="22" spans="1:8" ht="18" thickBot="1" x14ac:dyDescent="0.3">
      <c r="B22" s="92"/>
      <c r="C22" s="93" t="s">
        <v>64</v>
      </c>
      <c r="D22" s="94">
        <f>SUM(D3:D21)</f>
        <v>4420270</v>
      </c>
      <c r="G22" s="116"/>
      <c r="H22" s="88"/>
    </row>
    <row r="23" spans="1:8" ht="18" thickTop="1" x14ac:dyDescent="0.25">
      <c r="B23" s="92"/>
      <c r="C23" s="95" t="s">
        <v>67</v>
      </c>
      <c r="D23" s="96">
        <f>SUM(B7-D22)</f>
        <v>10637139</v>
      </c>
    </row>
    <row r="24" spans="1:8" x14ac:dyDescent="0.25">
      <c r="F24" s="116"/>
      <c r="G24" s="116"/>
    </row>
    <row r="25" spans="1:8" ht="18" thickBot="1" x14ac:dyDescent="0.3">
      <c r="D25" s="112"/>
    </row>
    <row r="26" spans="1:8" ht="18" thickBot="1" x14ac:dyDescent="0.3">
      <c r="A26" s="188" t="s">
        <v>127</v>
      </c>
      <c r="B26" s="189"/>
      <c r="C26" s="97"/>
      <c r="D26" s="97"/>
      <c r="E26" s="97"/>
      <c r="H26" s="112"/>
    </row>
    <row r="27" spans="1:8" ht="18" thickBot="1" x14ac:dyDescent="0.3">
      <c r="A27" s="190" t="s">
        <v>85</v>
      </c>
      <c r="B27" s="191"/>
      <c r="C27" s="97"/>
      <c r="D27" s="97"/>
      <c r="E27" s="97"/>
      <c r="H27" s="112"/>
    </row>
    <row r="28" spans="1:8" ht="18" thickBot="1" x14ac:dyDescent="0.3">
      <c r="A28" s="98" t="s">
        <v>86</v>
      </c>
      <c r="B28" s="99">
        <v>5964483</v>
      </c>
      <c r="C28" s="97"/>
      <c r="D28" s="97"/>
      <c r="E28" s="97"/>
      <c r="H28" s="112"/>
    </row>
    <row r="29" spans="1:8" ht="35" thickBot="1" x14ac:dyDescent="0.3">
      <c r="A29" s="100" t="s">
        <v>93</v>
      </c>
      <c r="B29" s="101">
        <v>30484873</v>
      </c>
      <c r="C29" s="97"/>
      <c r="D29" s="97"/>
      <c r="E29" s="97"/>
      <c r="H29" s="112"/>
    </row>
    <row r="30" spans="1:8" ht="18" thickBot="1" x14ac:dyDescent="0.3">
      <c r="A30" s="102" t="s">
        <v>87</v>
      </c>
      <c r="B30" s="160">
        <v>39495493</v>
      </c>
      <c r="C30" s="159" t="s">
        <v>144</v>
      </c>
      <c r="D30" s="97"/>
      <c r="E30" s="97"/>
    </row>
    <row r="31" spans="1:8" ht="18" thickBot="1" x14ac:dyDescent="0.3">
      <c r="A31" s="104" t="s">
        <v>88</v>
      </c>
      <c r="B31" s="105">
        <f>SUM(B28:B30)</f>
        <v>75944849</v>
      </c>
      <c r="C31" s="97"/>
      <c r="D31" s="97"/>
      <c r="E31" s="106"/>
      <c r="F31" s="113"/>
      <c r="G31" s="107"/>
      <c r="H31" s="107"/>
    </row>
    <row r="32" spans="1:8" x14ac:dyDescent="0.25">
      <c r="A32" s="97"/>
      <c r="B32" s="97"/>
      <c r="C32" s="97"/>
      <c r="D32" s="97"/>
      <c r="E32" s="97"/>
      <c r="G32" s="97"/>
    </row>
  </sheetData>
  <mergeCells count="6">
    <mergeCell ref="A1:D1"/>
    <mergeCell ref="A2:B2"/>
    <mergeCell ref="C2:D2"/>
    <mergeCell ref="A26:B26"/>
    <mergeCell ref="A27:B27"/>
    <mergeCell ref="B10:B19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sqref="A1:P1"/>
    </sheetView>
  </sheetViews>
  <sheetFormatPr baseColWidth="10" defaultColWidth="8.83203125" defaultRowHeight="17" x14ac:dyDescent="0.25"/>
  <cols>
    <col min="1" max="1" width="14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0.83203125" style="74" bestFit="1" customWidth="1"/>
    <col min="7" max="8" width="10.83203125" style="74" customWidth="1"/>
    <col min="9" max="16384" width="8.83203125" style="74"/>
  </cols>
  <sheetData>
    <row r="1" spans="1:8" ht="23" x14ac:dyDescent="0.25">
      <c r="A1" s="184" t="s">
        <v>130</v>
      </c>
      <c r="B1" s="185"/>
      <c r="C1" s="185"/>
      <c r="D1" s="185"/>
    </row>
    <row r="2" spans="1:8" x14ac:dyDescent="0.25">
      <c r="A2" s="186" t="s">
        <v>52</v>
      </c>
      <c r="B2" s="187"/>
      <c r="C2" s="187" t="s">
        <v>60</v>
      </c>
      <c r="D2" s="187"/>
    </row>
    <row r="3" spans="1:8" x14ac:dyDescent="0.25">
      <c r="A3" s="75" t="s">
        <v>92</v>
      </c>
      <c r="B3" s="76">
        <v>10637139</v>
      </c>
      <c r="C3" s="77" t="s">
        <v>62</v>
      </c>
      <c r="D3" s="78">
        <v>1000000</v>
      </c>
    </row>
    <row r="4" spans="1:8" x14ac:dyDescent="0.25">
      <c r="A4" s="79" t="s">
        <v>61</v>
      </c>
      <c r="B4" s="78">
        <v>1550000</v>
      </c>
      <c r="C4" s="111" t="s">
        <v>122</v>
      </c>
      <c r="D4" s="86">
        <v>100000</v>
      </c>
    </row>
    <row r="5" spans="1:8" x14ac:dyDescent="0.25">
      <c r="A5" s="108"/>
      <c r="B5" s="81"/>
      <c r="C5" s="80" t="s">
        <v>89</v>
      </c>
      <c r="D5" s="86">
        <v>200000</v>
      </c>
    </row>
    <row r="6" spans="1:8" ht="18" thickBot="1" x14ac:dyDescent="0.3">
      <c r="A6" s="109"/>
      <c r="B6" s="82"/>
      <c r="C6" s="80" t="s">
        <v>90</v>
      </c>
      <c r="D6" s="86">
        <v>70000</v>
      </c>
    </row>
    <row r="7" spans="1:8" ht="18" thickTop="1" x14ac:dyDescent="0.25">
      <c r="A7" s="83" t="s">
        <v>63</v>
      </c>
      <c r="B7" s="84">
        <f>SUM(B3:B6)</f>
        <v>12187139</v>
      </c>
      <c r="C7" s="80" t="s">
        <v>69</v>
      </c>
      <c r="D7" s="78">
        <v>20000</v>
      </c>
    </row>
    <row r="8" spans="1:8" x14ac:dyDescent="0.25">
      <c r="B8" s="85"/>
      <c r="C8" s="80" t="s">
        <v>91</v>
      </c>
      <c r="D8" s="130">
        <v>27670</v>
      </c>
      <c r="E8" s="112"/>
      <c r="F8" s="112"/>
    </row>
    <row r="9" spans="1:8" x14ac:dyDescent="0.25">
      <c r="B9" s="85"/>
      <c r="C9" s="132" t="s">
        <v>139</v>
      </c>
      <c r="D9" s="86">
        <v>50000</v>
      </c>
      <c r="E9" s="112"/>
    </row>
    <row r="10" spans="1:8" x14ac:dyDescent="0.25">
      <c r="B10" s="85"/>
      <c r="C10" s="124"/>
      <c r="D10" s="86"/>
      <c r="E10" s="112"/>
    </row>
    <row r="11" spans="1:8" x14ac:dyDescent="0.25">
      <c r="B11" s="85"/>
      <c r="C11" s="124"/>
      <c r="D11" s="86"/>
      <c r="E11" s="112"/>
    </row>
    <row r="12" spans="1:8" x14ac:dyDescent="0.25">
      <c r="B12" s="91"/>
      <c r="C12" s="125"/>
      <c r="D12" s="126"/>
      <c r="E12" s="112"/>
      <c r="G12" s="116"/>
      <c r="H12" s="116"/>
    </row>
    <row r="13" spans="1:8" ht="18" thickBot="1" x14ac:dyDescent="0.3">
      <c r="B13" s="92"/>
      <c r="C13" s="93" t="s">
        <v>64</v>
      </c>
      <c r="D13" s="94">
        <f>SUM(D3:D12)</f>
        <v>1467670</v>
      </c>
      <c r="G13" s="116"/>
      <c r="H13" s="88"/>
    </row>
    <row r="14" spans="1:8" ht="18" thickTop="1" x14ac:dyDescent="0.25">
      <c r="B14" s="92"/>
      <c r="C14" s="95" t="s">
        <v>67</v>
      </c>
      <c r="D14" s="96">
        <f>SUM(B7-D13)</f>
        <v>10719469</v>
      </c>
    </row>
    <row r="15" spans="1:8" x14ac:dyDescent="0.25">
      <c r="F15" s="116"/>
      <c r="G15" s="116"/>
    </row>
    <row r="16" spans="1:8" ht="18" thickBot="1" x14ac:dyDescent="0.3">
      <c r="D16" s="112"/>
    </row>
    <row r="17" spans="1:8" ht="18" thickBot="1" x14ac:dyDescent="0.3">
      <c r="A17" s="188" t="s">
        <v>131</v>
      </c>
      <c r="B17" s="189"/>
      <c r="C17" s="97"/>
      <c r="D17" s="97"/>
      <c r="E17" s="97"/>
      <c r="H17" s="112"/>
    </row>
    <row r="18" spans="1:8" ht="18" thickBot="1" x14ac:dyDescent="0.3">
      <c r="A18" s="190" t="s">
        <v>85</v>
      </c>
      <c r="B18" s="191"/>
      <c r="C18" s="97"/>
      <c r="D18" s="97"/>
      <c r="E18" s="97"/>
      <c r="H18" s="112"/>
    </row>
    <row r="19" spans="1:8" ht="18" thickBot="1" x14ac:dyDescent="0.3">
      <c r="A19" s="98" t="s">
        <v>86</v>
      </c>
      <c r="B19" s="99">
        <v>5964483</v>
      </c>
      <c r="C19" s="97"/>
      <c r="D19" s="97"/>
      <c r="E19" s="97"/>
      <c r="H19" s="112"/>
    </row>
    <row r="20" spans="1:8" ht="35" thickBot="1" x14ac:dyDescent="0.3">
      <c r="A20" s="100" t="s">
        <v>93</v>
      </c>
      <c r="B20" s="101">
        <v>30484873</v>
      </c>
      <c r="C20" s="97"/>
      <c r="D20" s="97"/>
      <c r="E20" s="97"/>
      <c r="H20" s="112"/>
    </row>
    <row r="21" spans="1:8" ht="18" thickBot="1" x14ac:dyDescent="0.3">
      <c r="A21" s="102" t="s">
        <v>87</v>
      </c>
      <c r="B21" s="103">
        <v>39495493</v>
      </c>
      <c r="C21" s="97"/>
      <c r="D21" s="97"/>
      <c r="E21" s="97"/>
    </row>
    <row r="22" spans="1:8" ht="18" thickBot="1" x14ac:dyDescent="0.3">
      <c r="A22" s="104" t="s">
        <v>88</v>
      </c>
      <c r="B22" s="105">
        <f>SUM(B19:B21)</f>
        <v>75944849</v>
      </c>
      <c r="C22" s="97"/>
      <c r="D22" s="97"/>
      <c r="E22" s="106"/>
      <c r="F22" s="113"/>
      <c r="G22" s="107"/>
      <c r="H22" s="107"/>
    </row>
    <row r="23" spans="1:8" x14ac:dyDescent="0.25">
      <c r="A23" s="97"/>
      <c r="B23" s="97"/>
      <c r="C23" s="97"/>
      <c r="D23" s="97"/>
      <c r="E23" s="97"/>
      <c r="G23" s="97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sqref="A1:P1"/>
    </sheetView>
  </sheetViews>
  <sheetFormatPr baseColWidth="10" defaultColWidth="8.83203125" defaultRowHeight="17" x14ac:dyDescent="0.25"/>
  <cols>
    <col min="1" max="1" width="14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0.83203125" style="74" bestFit="1" customWidth="1"/>
    <col min="7" max="8" width="10.83203125" style="74" customWidth="1"/>
    <col min="9" max="16384" width="8.83203125" style="74"/>
  </cols>
  <sheetData>
    <row r="1" spans="1:8" ht="23" x14ac:dyDescent="0.25">
      <c r="A1" s="184" t="s">
        <v>142</v>
      </c>
      <c r="B1" s="185"/>
      <c r="C1" s="185"/>
      <c r="D1" s="185"/>
    </row>
    <row r="2" spans="1:8" x14ac:dyDescent="0.25">
      <c r="A2" s="186" t="s">
        <v>52</v>
      </c>
      <c r="B2" s="187"/>
      <c r="C2" s="187" t="s">
        <v>60</v>
      </c>
      <c r="D2" s="187"/>
    </row>
    <row r="3" spans="1:8" x14ac:dyDescent="0.25">
      <c r="A3" s="75" t="s">
        <v>92</v>
      </c>
      <c r="B3" s="76">
        <v>10719469</v>
      </c>
      <c r="C3" s="77" t="s">
        <v>62</v>
      </c>
      <c r="D3" s="78">
        <v>1000000</v>
      </c>
    </row>
    <row r="4" spans="1:8" x14ac:dyDescent="0.25">
      <c r="A4" s="79" t="s">
        <v>61</v>
      </c>
      <c r="B4" s="78">
        <v>1670012</v>
      </c>
      <c r="C4" s="111" t="s">
        <v>122</v>
      </c>
      <c r="D4" s="86">
        <v>100000</v>
      </c>
    </row>
    <row r="5" spans="1:8" x14ac:dyDescent="0.25">
      <c r="A5" s="108" t="s">
        <v>147</v>
      </c>
      <c r="B5" s="81">
        <v>17375</v>
      </c>
      <c r="C5" s="80" t="s">
        <v>89</v>
      </c>
      <c r="D5" s="86">
        <v>200000</v>
      </c>
    </row>
    <row r="6" spans="1:8" ht="18" thickBot="1" x14ac:dyDescent="0.3">
      <c r="A6" s="109"/>
      <c r="B6" s="82"/>
      <c r="C6" s="80" t="s">
        <v>90</v>
      </c>
      <c r="D6" s="86">
        <v>70000</v>
      </c>
      <c r="G6" s="112"/>
    </row>
    <row r="7" spans="1:8" ht="18" thickTop="1" x14ac:dyDescent="0.25">
      <c r="A7" s="83" t="s">
        <v>63</v>
      </c>
      <c r="B7" s="84">
        <f>SUM(B3:B6)</f>
        <v>12406856</v>
      </c>
      <c r="C7" s="80" t="s">
        <v>69</v>
      </c>
      <c r="D7" s="78">
        <v>20000</v>
      </c>
      <c r="G7" s="112"/>
    </row>
    <row r="8" spans="1:8" x14ac:dyDescent="0.25">
      <c r="B8" s="85"/>
      <c r="C8" s="80" t="s">
        <v>91</v>
      </c>
      <c r="D8" s="130">
        <v>26600</v>
      </c>
      <c r="E8" s="112"/>
      <c r="F8" s="112"/>
    </row>
    <row r="9" spans="1:8" x14ac:dyDescent="0.25">
      <c r="B9" s="85"/>
      <c r="C9" s="132" t="s">
        <v>119</v>
      </c>
      <c r="D9" s="86">
        <v>180000</v>
      </c>
      <c r="E9" s="112"/>
      <c r="F9" s="112"/>
    </row>
    <row r="10" spans="1:8" x14ac:dyDescent="0.25">
      <c r="B10" s="85"/>
      <c r="C10" s="124" t="s">
        <v>145</v>
      </c>
      <c r="D10" s="86">
        <v>4000</v>
      </c>
      <c r="E10" s="112"/>
      <c r="F10" s="112"/>
    </row>
    <row r="11" spans="1:8" x14ac:dyDescent="0.25">
      <c r="B11" s="85"/>
      <c r="C11" s="124" t="s">
        <v>146</v>
      </c>
      <c r="D11" s="86">
        <v>100000</v>
      </c>
      <c r="E11" s="112"/>
    </row>
    <row r="12" spans="1:8" x14ac:dyDescent="0.25">
      <c r="B12" s="91"/>
      <c r="C12" s="125"/>
      <c r="D12" s="126"/>
      <c r="E12" s="112"/>
      <c r="G12" s="116"/>
      <c r="H12" s="116"/>
    </row>
    <row r="13" spans="1:8" ht="18" thickBot="1" x14ac:dyDescent="0.3">
      <c r="B13" s="92"/>
      <c r="C13" s="93" t="s">
        <v>64</v>
      </c>
      <c r="D13" s="94">
        <f>SUM(D3:D12)</f>
        <v>1700600</v>
      </c>
      <c r="G13" s="116"/>
      <c r="H13" s="88"/>
    </row>
    <row r="14" spans="1:8" ht="18" thickTop="1" x14ac:dyDescent="0.25">
      <c r="B14" s="92"/>
      <c r="C14" s="95" t="s">
        <v>67</v>
      </c>
      <c r="D14" s="96">
        <f>SUM(B7-D13)</f>
        <v>10706256</v>
      </c>
    </row>
    <row r="15" spans="1:8" x14ac:dyDescent="0.25">
      <c r="F15" s="116"/>
      <c r="G15" s="116"/>
    </row>
    <row r="16" spans="1:8" ht="18" thickBot="1" x14ac:dyDescent="0.3">
      <c r="D16" s="112"/>
    </row>
    <row r="17" spans="1:8" ht="18" thickBot="1" x14ac:dyDescent="0.3">
      <c r="A17" s="188" t="s">
        <v>143</v>
      </c>
      <c r="B17" s="189"/>
      <c r="C17" s="97"/>
      <c r="D17" s="97"/>
      <c r="E17" s="97"/>
      <c r="H17" s="112"/>
    </row>
    <row r="18" spans="1:8" ht="18" thickBot="1" x14ac:dyDescent="0.3">
      <c r="A18" s="190" t="s">
        <v>85</v>
      </c>
      <c r="B18" s="191"/>
      <c r="C18" s="97"/>
      <c r="D18" s="97"/>
      <c r="E18" s="97"/>
      <c r="H18" s="112"/>
    </row>
    <row r="19" spans="1:8" ht="18" thickBot="1" x14ac:dyDescent="0.3">
      <c r="A19" s="98" t="s">
        <v>86</v>
      </c>
      <c r="B19" s="99">
        <v>5964483</v>
      </c>
      <c r="C19" s="97"/>
      <c r="D19" s="97"/>
      <c r="E19" s="97"/>
      <c r="H19" s="112"/>
    </row>
    <row r="20" spans="1:8" ht="35" thickBot="1" x14ac:dyDescent="0.3">
      <c r="A20" s="100" t="s">
        <v>93</v>
      </c>
      <c r="B20" s="101">
        <v>30484873</v>
      </c>
      <c r="C20" s="97"/>
      <c r="D20" s="97"/>
      <c r="E20" s="97"/>
      <c r="H20" s="112"/>
    </row>
    <row r="21" spans="1:8" ht="18" thickBot="1" x14ac:dyDescent="0.3">
      <c r="A21" s="102" t="s">
        <v>87</v>
      </c>
      <c r="B21" s="103">
        <v>39495493</v>
      </c>
      <c r="C21" s="97"/>
      <c r="D21" s="97"/>
      <c r="E21" s="97"/>
    </row>
    <row r="22" spans="1:8" ht="18" thickBot="1" x14ac:dyDescent="0.3">
      <c r="A22" s="104" t="s">
        <v>88</v>
      </c>
      <c r="B22" s="105">
        <f>SUM(B19:B21)</f>
        <v>75944849</v>
      </c>
      <c r="C22" s="97"/>
      <c r="D22" s="97"/>
      <c r="E22" s="106"/>
      <c r="F22" s="113"/>
      <c r="G22" s="107"/>
      <c r="H22" s="107"/>
    </row>
    <row r="23" spans="1:8" x14ac:dyDescent="0.25">
      <c r="A23" s="97"/>
      <c r="B23" s="97"/>
      <c r="C23" s="97"/>
      <c r="D23" s="97"/>
      <c r="E23" s="97"/>
      <c r="G23" s="97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sqref="A1:P1"/>
    </sheetView>
  </sheetViews>
  <sheetFormatPr baseColWidth="10" defaultColWidth="8.83203125" defaultRowHeight="17" x14ac:dyDescent="0.25"/>
  <cols>
    <col min="1" max="1" width="14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0.83203125" style="74" bestFit="1" customWidth="1"/>
    <col min="7" max="8" width="10.83203125" style="74" customWidth="1"/>
    <col min="9" max="16384" width="8.83203125" style="74"/>
  </cols>
  <sheetData>
    <row r="1" spans="1:8" ht="23" x14ac:dyDescent="0.25">
      <c r="A1" s="184" t="s">
        <v>148</v>
      </c>
      <c r="B1" s="185"/>
      <c r="C1" s="185"/>
      <c r="D1" s="185"/>
    </row>
    <row r="2" spans="1:8" x14ac:dyDescent="0.25">
      <c r="A2" s="186" t="s">
        <v>52</v>
      </c>
      <c r="B2" s="187"/>
      <c r="C2" s="187" t="s">
        <v>60</v>
      </c>
      <c r="D2" s="187"/>
    </row>
    <row r="3" spans="1:8" x14ac:dyDescent="0.25">
      <c r="A3" s="75" t="s">
        <v>92</v>
      </c>
      <c r="B3" s="76">
        <v>10706256</v>
      </c>
      <c r="C3" s="77" t="s">
        <v>62</v>
      </c>
      <c r="D3" s="78">
        <v>1000000</v>
      </c>
    </row>
    <row r="4" spans="1:8" x14ac:dyDescent="0.25">
      <c r="A4" s="79" t="s">
        <v>61</v>
      </c>
      <c r="B4" s="78">
        <v>1950000</v>
      </c>
      <c r="C4" s="111" t="s">
        <v>122</v>
      </c>
      <c r="D4" s="86">
        <v>100000</v>
      </c>
    </row>
    <row r="5" spans="1:8" x14ac:dyDescent="0.25">
      <c r="A5" s="108"/>
      <c r="B5" s="81"/>
      <c r="C5" s="80" t="s">
        <v>89</v>
      </c>
      <c r="D5" s="86">
        <v>200000</v>
      </c>
    </row>
    <row r="6" spans="1:8" ht="18" thickBot="1" x14ac:dyDescent="0.3">
      <c r="A6" s="109"/>
      <c r="B6" s="82"/>
      <c r="C6" s="80" t="s">
        <v>90</v>
      </c>
      <c r="D6" s="86">
        <v>70000</v>
      </c>
    </row>
    <row r="7" spans="1:8" ht="18" thickTop="1" x14ac:dyDescent="0.25">
      <c r="A7" s="83" t="s">
        <v>63</v>
      </c>
      <c r="B7" s="84">
        <f>SUM(B3:B6)</f>
        <v>12656256</v>
      </c>
      <c r="C7" s="80" t="s">
        <v>69</v>
      </c>
      <c r="D7" s="78">
        <v>20000</v>
      </c>
    </row>
    <row r="8" spans="1:8" x14ac:dyDescent="0.25">
      <c r="B8" s="85"/>
      <c r="C8" s="80" t="s">
        <v>91</v>
      </c>
      <c r="D8" s="130">
        <v>26460</v>
      </c>
      <c r="E8" s="138"/>
      <c r="F8" s="112"/>
    </row>
    <row r="9" spans="1:8" x14ac:dyDescent="0.25">
      <c r="B9" s="85"/>
      <c r="C9" s="132" t="s">
        <v>119</v>
      </c>
      <c r="D9" s="86">
        <v>162600</v>
      </c>
      <c r="E9" s="112"/>
      <c r="F9" s="112"/>
    </row>
    <row r="10" spans="1:8" x14ac:dyDescent="0.25">
      <c r="B10" s="85"/>
      <c r="C10" s="124" t="s">
        <v>126</v>
      </c>
      <c r="D10" s="86">
        <v>290960</v>
      </c>
      <c r="E10" s="112"/>
      <c r="F10" s="112"/>
    </row>
    <row r="11" spans="1:8" x14ac:dyDescent="0.25">
      <c r="B11" s="85"/>
      <c r="C11" s="124" t="s">
        <v>150</v>
      </c>
      <c r="D11" s="86">
        <v>110000</v>
      </c>
      <c r="E11" s="112"/>
    </row>
    <row r="12" spans="1:8" x14ac:dyDescent="0.25">
      <c r="B12" s="91"/>
      <c r="C12" s="125"/>
      <c r="D12" s="126"/>
      <c r="E12" s="112"/>
      <c r="G12" s="116"/>
      <c r="H12" s="116"/>
    </row>
    <row r="13" spans="1:8" ht="18" thickBot="1" x14ac:dyDescent="0.3">
      <c r="B13" s="92"/>
      <c r="C13" s="93" t="s">
        <v>64</v>
      </c>
      <c r="D13" s="94">
        <f>SUM(D3:D12)</f>
        <v>1980020</v>
      </c>
      <c r="G13" s="116"/>
      <c r="H13" s="88"/>
    </row>
    <row r="14" spans="1:8" ht="18" thickTop="1" x14ac:dyDescent="0.25">
      <c r="B14" s="92"/>
      <c r="C14" s="95" t="s">
        <v>67</v>
      </c>
      <c r="D14" s="96">
        <f>SUM(B7-D13)</f>
        <v>10676236</v>
      </c>
    </row>
    <row r="15" spans="1:8" x14ac:dyDescent="0.25">
      <c r="F15" s="116"/>
      <c r="G15" s="116"/>
    </row>
    <row r="16" spans="1:8" ht="18" thickBot="1" x14ac:dyDescent="0.3">
      <c r="D16" s="112"/>
    </row>
    <row r="17" spans="1:8" ht="18" thickBot="1" x14ac:dyDescent="0.3">
      <c r="A17" s="188" t="s">
        <v>149</v>
      </c>
      <c r="B17" s="189"/>
      <c r="C17" s="97"/>
      <c r="D17" s="97"/>
      <c r="E17" s="97"/>
      <c r="H17" s="112"/>
    </row>
    <row r="18" spans="1:8" ht="18" thickBot="1" x14ac:dyDescent="0.3">
      <c r="A18" s="190" t="s">
        <v>85</v>
      </c>
      <c r="B18" s="191"/>
      <c r="C18" s="97"/>
      <c r="D18" s="97"/>
      <c r="E18" s="97"/>
      <c r="H18" s="112"/>
    </row>
    <row r="19" spans="1:8" ht="18" thickBot="1" x14ac:dyDescent="0.3">
      <c r="A19" s="98" t="s">
        <v>86</v>
      </c>
      <c r="B19" s="99">
        <v>5964483</v>
      </c>
      <c r="C19" s="97"/>
      <c r="D19" s="97"/>
      <c r="E19" s="97"/>
      <c r="H19" s="112"/>
    </row>
    <row r="20" spans="1:8" ht="35" thickBot="1" x14ac:dyDescent="0.3">
      <c r="A20" s="100" t="s">
        <v>93</v>
      </c>
      <c r="B20" s="101">
        <v>30484873</v>
      </c>
      <c r="C20" s="97"/>
      <c r="D20" s="97"/>
      <c r="E20" s="97"/>
      <c r="H20" s="112"/>
    </row>
    <row r="21" spans="1:8" ht="18" thickBot="1" x14ac:dyDescent="0.3">
      <c r="A21" s="102" t="s">
        <v>87</v>
      </c>
      <c r="B21" s="103">
        <v>39495493</v>
      </c>
      <c r="C21" s="97"/>
      <c r="D21" s="97"/>
      <c r="E21" s="97"/>
    </row>
    <row r="22" spans="1:8" ht="18" thickBot="1" x14ac:dyDescent="0.3">
      <c r="A22" s="104" t="s">
        <v>88</v>
      </c>
      <c r="B22" s="105">
        <f>SUM(B19:B21)</f>
        <v>75944849</v>
      </c>
      <c r="C22" s="97"/>
      <c r="D22" s="97"/>
      <c r="E22" s="106"/>
      <c r="F22" s="113"/>
      <c r="G22" s="107"/>
      <c r="H22" s="107"/>
    </row>
    <row r="23" spans="1:8" x14ac:dyDescent="0.25">
      <c r="A23" s="97"/>
      <c r="B23" s="97"/>
      <c r="C23" s="97"/>
      <c r="D23" s="97"/>
      <c r="E23" s="97"/>
      <c r="G23" s="97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sqref="A1:P1"/>
    </sheetView>
  </sheetViews>
  <sheetFormatPr baseColWidth="10" defaultColWidth="8.83203125" defaultRowHeight="17" x14ac:dyDescent="0.25"/>
  <cols>
    <col min="1" max="1" width="14.6640625" style="74" customWidth="1"/>
    <col min="2" max="2" width="20.1640625" style="74" customWidth="1"/>
    <col min="3" max="3" width="21.6640625" style="74" customWidth="1"/>
    <col min="4" max="4" width="18.1640625" style="74" customWidth="1"/>
    <col min="5" max="5" width="13.33203125" style="74" customWidth="1"/>
    <col min="6" max="6" width="13.1640625" style="74" customWidth="1"/>
    <col min="7" max="8" width="10.83203125" style="74" customWidth="1"/>
    <col min="9" max="16384" width="8.83203125" style="74"/>
  </cols>
  <sheetData>
    <row r="1" spans="1:9" ht="23" x14ac:dyDescent="0.25">
      <c r="A1" s="184" t="s">
        <v>151</v>
      </c>
      <c r="B1" s="185"/>
      <c r="C1" s="185"/>
      <c r="D1" s="185"/>
    </row>
    <row r="2" spans="1:9" x14ac:dyDescent="0.25">
      <c r="A2" s="186" t="s">
        <v>52</v>
      </c>
      <c r="B2" s="187"/>
      <c r="C2" s="187" t="s">
        <v>60</v>
      </c>
      <c r="D2" s="187"/>
    </row>
    <row r="3" spans="1:9" x14ac:dyDescent="0.25">
      <c r="A3" s="75" t="s">
        <v>92</v>
      </c>
      <c r="B3" s="76">
        <v>10676236</v>
      </c>
      <c r="C3" s="77" t="s">
        <v>62</v>
      </c>
      <c r="D3" s="78">
        <v>1000000</v>
      </c>
    </row>
    <row r="4" spans="1:9" x14ac:dyDescent="0.25">
      <c r="A4" s="79" t="s">
        <v>61</v>
      </c>
      <c r="B4" s="78">
        <v>1600000</v>
      </c>
      <c r="C4" s="111" t="s">
        <v>122</v>
      </c>
      <c r="D4" s="86">
        <v>100000</v>
      </c>
    </row>
    <row r="5" spans="1:9" x14ac:dyDescent="0.25">
      <c r="A5" s="108"/>
      <c r="B5" s="81"/>
      <c r="C5" s="80" t="s">
        <v>89</v>
      </c>
      <c r="D5" s="86">
        <v>200000</v>
      </c>
    </row>
    <row r="6" spans="1:9" ht="18" thickBot="1" x14ac:dyDescent="0.3">
      <c r="A6" s="109"/>
      <c r="B6" s="82"/>
      <c r="C6" s="80" t="s">
        <v>90</v>
      </c>
      <c r="D6" s="86">
        <v>70000</v>
      </c>
    </row>
    <row r="7" spans="1:9" ht="18" thickTop="1" x14ac:dyDescent="0.25">
      <c r="A7" s="83" t="s">
        <v>63</v>
      </c>
      <c r="B7" s="84">
        <f>SUM(B3:B6)</f>
        <v>12276236</v>
      </c>
      <c r="C7" s="80" t="s">
        <v>69</v>
      </c>
      <c r="D7" s="78">
        <v>20000</v>
      </c>
    </row>
    <row r="8" spans="1:9" ht="18" thickBot="1" x14ac:dyDescent="0.3">
      <c r="B8" s="85"/>
      <c r="C8" s="140" t="s">
        <v>91</v>
      </c>
      <c r="D8" s="129">
        <v>27990</v>
      </c>
      <c r="E8" s="138"/>
      <c r="F8" s="112"/>
    </row>
    <row r="9" spans="1:9" ht="18" thickTop="1" x14ac:dyDescent="0.25">
      <c r="B9" s="195" t="s">
        <v>158</v>
      </c>
      <c r="C9" s="142" t="s">
        <v>153</v>
      </c>
      <c r="D9" s="143">
        <v>272700</v>
      </c>
      <c r="E9" s="112"/>
      <c r="F9" s="112"/>
    </row>
    <row r="10" spans="1:9" x14ac:dyDescent="0.25">
      <c r="B10" s="196"/>
      <c r="C10" s="124" t="s">
        <v>154</v>
      </c>
      <c r="D10" s="144">
        <v>1375000</v>
      </c>
      <c r="E10" s="112"/>
      <c r="F10" s="138"/>
    </row>
    <row r="11" spans="1:9" ht="18" thickBot="1" x14ac:dyDescent="0.3">
      <c r="B11" s="197"/>
      <c r="C11" s="145" t="s">
        <v>159</v>
      </c>
      <c r="D11" s="146">
        <v>200000</v>
      </c>
      <c r="E11" s="112"/>
    </row>
    <row r="12" spans="1:9" ht="18" thickTop="1" x14ac:dyDescent="0.25">
      <c r="B12" s="85"/>
      <c r="C12" s="141"/>
      <c r="D12" s="118"/>
      <c r="E12" s="112"/>
    </row>
    <row r="13" spans="1:9" x14ac:dyDescent="0.25">
      <c r="B13" s="91"/>
      <c r="C13" s="125"/>
      <c r="D13" s="126"/>
      <c r="E13" s="112"/>
      <c r="F13" s="88"/>
      <c r="G13" s="116"/>
      <c r="H13" s="116"/>
      <c r="I13" s="88"/>
    </row>
    <row r="14" spans="1:9" ht="18" thickBot="1" x14ac:dyDescent="0.3">
      <c r="B14" s="92"/>
      <c r="C14" s="93" t="s">
        <v>64</v>
      </c>
      <c r="D14" s="94">
        <f>SUM(D3:D13)</f>
        <v>3265690</v>
      </c>
      <c r="F14" s="88"/>
      <c r="G14" s="116"/>
      <c r="H14" s="88"/>
      <c r="I14" s="88"/>
    </row>
    <row r="15" spans="1:9" ht="18" thickTop="1" x14ac:dyDescent="0.25">
      <c r="B15" s="92"/>
      <c r="C15" s="95" t="s">
        <v>67</v>
      </c>
      <c r="D15" s="96">
        <f>SUM(B7-D14)</f>
        <v>9010546</v>
      </c>
      <c r="F15" s="88"/>
      <c r="G15" s="88"/>
      <c r="H15" s="88"/>
      <c r="I15" s="88"/>
    </row>
    <row r="16" spans="1:9" x14ac:dyDescent="0.25">
      <c r="F16" s="116"/>
      <c r="G16" s="116"/>
      <c r="H16" s="88"/>
      <c r="I16" s="88"/>
    </row>
    <row r="17" spans="1:9" ht="18" thickBot="1" x14ac:dyDescent="0.3">
      <c r="D17" s="112"/>
      <c r="F17" s="88"/>
      <c r="G17" s="88"/>
      <c r="H17" s="88"/>
      <c r="I17" s="88"/>
    </row>
    <row r="18" spans="1:9" ht="18" thickBot="1" x14ac:dyDescent="0.3">
      <c r="A18" s="188" t="s">
        <v>152</v>
      </c>
      <c r="B18" s="189"/>
      <c r="C18" s="97"/>
      <c r="D18" s="97"/>
      <c r="E18" s="97"/>
      <c r="H18" s="112"/>
    </row>
    <row r="19" spans="1:9" ht="18" thickBot="1" x14ac:dyDescent="0.3">
      <c r="A19" s="190" t="s">
        <v>85</v>
      </c>
      <c r="B19" s="191"/>
      <c r="C19" s="97"/>
      <c r="D19" s="97"/>
      <c r="E19" s="97"/>
      <c r="H19" s="112"/>
    </row>
    <row r="20" spans="1:9" ht="18" thickBot="1" x14ac:dyDescent="0.3">
      <c r="A20" s="98" t="s">
        <v>86</v>
      </c>
      <c r="B20" s="99">
        <v>5964483</v>
      </c>
      <c r="C20" s="97"/>
      <c r="D20" s="97"/>
      <c r="E20" s="97"/>
      <c r="H20" s="112"/>
    </row>
    <row r="21" spans="1:9" ht="35" thickBot="1" x14ac:dyDescent="0.3">
      <c r="A21" s="100" t="s">
        <v>93</v>
      </c>
      <c r="B21" s="101">
        <v>30484873</v>
      </c>
      <c r="C21" s="97"/>
      <c r="D21" s="97"/>
      <c r="E21" s="97"/>
      <c r="H21" s="112"/>
    </row>
    <row r="22" spans="1:9" ht="18" thickBot="1" x14ac:dyDescent="0.3">
      <c r="A22" s="102" t="s">
        <v>87</v>
      </c>
      <c r="B22" s="103">
        <v>39495493</v>
      </c>
      <c r="C22" s="97"/>
      <c r="D22" s="97"/>
      <c r="E22" s="97"/>
    </row>
    <row r="23" spans="1:9" ht="18" thickBot="1" x14ac:dyDescent="0.3">
      <c r="A23" s="104" t="s">
        <v>88</v>
      </c>
      <c r="B23" s="105">
        <f>SUM(B20:B22)</f>
        <v>75944849</v>
      </c>
      <c r="C23" s="97"/>
      <c r="D23" s="97"/>
      <c r="E23" s="106"/>
      <c r="F23" s="113"/>
      <c r="G23" s="107"/>
      <c r="H23" s="107"/>
    </row>
    <row r="24" spans="1:9" x14ac:dyDescent="0.25">
      <c r="A24" s="97"/>
      <c r="B24" s="97"/>
      <c r="C24" s="97"/>
      <c r="D24" s="97"/>
      <c r="E24" s="97"/>
      <c r="G24" s="97"/>
    </row>
  </sheetData>
  <mergeCells count="6">
    <mergeCell ref="A1:D1"/>
    <mergeCell ref="A2:B2"/>
    <mergeCell ref="C2:D2"/>
    <mergeCell ref="A18:B18"/>
    <mergeCell ref="A19:B19"/>
    <mergeCell ref="B9:B11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13</vt:i4>
      </vt:variant>
    </vt:vector>
  </HeadingPairs>
  <TitlesOfParts>
    <vt:vector size="13" baseType="lpstr">
      <vt:lpstr>2018년도</vt:lpstr>
      <vt:lpstr>1월</vt:lpstr>
      <vt:lpstr>2월</vt:lpstr>
      <vt:lpstr>3월</vt:lpstr>
      <vt:lpstr>4월</vt:lpstr>
      <vt:lpstr>5월</vt:lpstr>
      <vt:lpstr>6월</vt:lpstr>
      <vt:lpstr>7월</vt:lpstr>
      <vt:lpstr>8월</vt:lpstr>
      <vt:lpstr>9월</vt:lpstr>
      <vt:lpstr>10월</vt:lpstr>
      <vt:lpstr>11월</vt:lpstr>
      <vt:lpstr>12월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Microsoft Office 사용자</cp:lastModifiedBy>
  <cp:lastPrinted>2015-05-09T03:31:33Z</cp:lastPrinted>
  <dcterms:created xsi:type="dcterms:W3CDTF">2013-01-08T16:28:10Z</dcterms:created>
  <dcterms:modified xsi:type="dcterms:W3CDTF">2019-01-12T00:29:22Z</dcterms:modified>
</cp:coreProperties>
</file>